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21" yWindow="4320" windowWidth="12120" windowHeight="4365" activeTab="0"/>
  </bookViews>
  <sheets>
    <sheet name="Azerbaijan " sheetId="1" r:id="rId1"/>
    <sheet name="Лист1" sheetId="2" r:id="rId2"/>
  </sheets>
  <definedNames/>
  <calcPr fullCalcOnLoad="1"/>
</workbook>
</file>

<file path=xl/comments1.xml><?xml version="1.0" encoding="utf-8"?>
<comments xmlns="http://schemas.openxmlformats.org/spreadsheetml/2006/main">
  <authors>
    <author>Folkard Wohlgemuth</author>
    <author>Your User Name</author>
    <author>Islam Bayramov</author>
  </authors>
  <commentList>
    <comment ref="M7" authorId="0">
      <text>
        <r>
          <rPr>
            <b/>
            <sz val="8"/>
            <rFont val="Tahoma"/>
            <family val="0"/>
          </rPr>
          <t>Folkard Wohlgemuth:</t>
        </r>
        <r>
          <rPr>
            <sz val="8"/>
            <rFont val="Tahoma"/>
            <family val="0"/>
          </rPr>
          <t xml:space="preserve">
Please add more columns if necessary</t>
        </r>
      </text>
    </comment>
    <comment ref="D14" authorId="0">
      <text>
        <r>
          <rPr>
            <b/>
            <sz val="8"/>
            <rFont val="Tahoma"/>
            <family val="0"/>
          </rPr>
          <t>Folkard Wohlgemuth:</t>
        </r>
        <r>
          <rPr>
            <sz val="8"/>
            <rFont val="Tahoma"/>
            <family val="0"/>
          </rPr>
          <t xml:space="preserve">
Please add more rows if necessary</t>
        </r>
      </text>
    </comment>
    <comment ref="F9" authorId="1">
      <text>
        <r>
          <rPr>
            <b/>
            <sz val="8"/>
            <rFont val="Tahoma"/>
            <family val="0"/>
          </rPr>
          <t>Your User Name:</t>
        </r>
        <r>
          <rPr>
            <sz val="8"/>
            <rFont val="Tahoma"/>
            <family val="0"/>
          </rPr>
          <t xml:space="preserve">
$ 50.875 
= USD 5.001 + GBP 36.466 (USD 45.874) 
OSCE Grant</t>
        </r>
      </text>
    </comment>
    <comment ref="N9" authorId="2">
      <text>
        <r>
          <rPr>
            <b/>
            <sz val="9"/>
            <rFont val="Tahoma"/>
            <family val="0"/>
          </rPr>
          <t>Islam Bayramov:</t>
        </r>
        <r>
          <rPr>
            <sz val="9"/>
            <rFont val="Tahoma"/>
            <family val="0"/>
          </rPr>
          <t xml:space="preserve">
Outstandig
Received in 2008
</t>
        </r>
      </text>
    </comment>
  </commentList>
</comments>
</file>

<file path=xl/sharedStrings.xml><?xml version="1.0" encoding="utf-8"?>
<sst xmlns="http://schemas.openxmlformats.org/spreadsheetml/2006/main" count="211" uniqueCount="124">
  <si>
    <t>UK</t>
  </si>
  <si>
    <t>Currency:</t>
  </si>
  <si>
    <t>Domestic</t>
  </si>
  <si>
    <t>TI-S</t>
  </si>
  <si>
    <t>Ford</t>
  </si>
  <si>
    <t>USA</t>
  </si>
  <si>
    <t>Individuals</t>
  </si>
  <si>
    <t>Sum</t>
  </si>
  <si>
    <t>Other</t>
  </si>
  <si>
    <t>Germany</t>
  </si>
  <si>
    <t>Hungary</t>
  </si>
  <si>
    <t>Norway</t>
  </si>
  <si>
    <t>…</t>
  </si>
  <si>
    <t>Accrual accounting</t>
  </si>
  <si>
    <t>3.1</t>
  </si>
  <si>
    <t>3.2</t>
  </si>
  <si>
    <t>3.3</t>
  </si>
  <si>
    <t>3.4</t>
  </si>
  <si>
    <t>Travel &amp; Conferences</t>
  </si>
  <si>
    <t>Equity/Reserves at beginning of reporting period</t>
  </si>
  <si>
    <t>Non fiscal contributions</t>
  </si>
  <si>
    <t>Membership</t>
  </si>
  <si>
    <t>9.1</t>
  </si>
  <si>
    <t>9.2</t>
  </si>
  <si>
    <t>9.3</t>
  </si>
  <si>
    <t>9.4</t>
  </si>
  <si>
    <t>Number</t>
  </si>
  <si>
    <t>Institutions</t>
  </si>
  <si>
    <t>Volunteers</t>
  </si>
  <si>
    <t>Notes</t>
  </si>
  <si>
    <t>National Chapter Financial Overview Questionnaire</t>
  </si>
  <si>
    <t xml:space="preserve"> </t>
  </si>
  <si>
    <t>International</t>
  </si>
  <si>
    <t>Government</t>
  </si>
  <si>
    <t>Foundations</t>
  </si>
  <si>
    <t>3.3.1</t>
  </si>
  <si>
    <t>3.3.2</t>
  </si>
  <si>
    <t>Open Society</t>
  </si>
  <si>
    <t>3.3.3</t>
  </si>
  <si>
    <t>AVINA</t>
  </si>
  <si>
    <t>3.3.X</t>
  </si>
  <si>
    <t>Private Sector</t>
  </si>
  <si>
    <t>3.5</t>
  </si>
  <si>
    <t>Membership fees/donations</t>
  </si>
  <si>
    <t>3.6</t>
  </si>
  <si>
    <t>Fees/honoraria/publications</t>
  </si>
  <si>
    <t>3.7</t>
  </si>
  <si>
    <t>3.8</t>
  </si>
  <si>
    <t>Partnership for Transparency Fund</t>
  </si>
  <si>
    <t>3.9</t>
  </si>
  <si>
    <t>4.1</t>
  </si>
  <si>
    <t>4.2</t>
  </si>
  <si>
    <t>4.3</t>
  </si>
  <si>
    <t>4.4</t>
  </si>
  <si>
    <t>Adjustments to market rates</t>
  </si>
  <si>
    <t>10.1</t>
  </si>
  <si>
    <t>10.2</t>
  </si>
  <si>
    <t>Corporate Members/Supporters</t>
  </si>
  <si>
    <t>10.3</t>
  </si>
  <si>
    <t>10.4</t>
  </si>
  <si>
    <t>Audited </t>
  </si>
  <si>
    <t>&lt;Fill-in NC Name&gt;</t>
  </si>
  <si>
    <t>Swit'land</t>
  </si>
  <si>
    <t>Individual Donors</t>
  </si>
  <si>
    <r>
      <t xml:space="preserve">Donors providing support </t>
    </r>
    <r>
      <rPr>
        <sz val="8"/>
        <rFont val="Arial"/>
        <family val="0"/>
      </rPr>
      <t>&gt;</t>
    </r>
    <r>
      <rPr>
        <sz val="8"/>
        <rFont val="Arial"/>
        <family val="2"/>
      </rPr>
      <t xml:space="preserve"> 5% of total income</t>
    </r>
  </si>
  <si>
    <t>Country of Donor</t>
  </si>
  <si>
    <r>
      <t xml:space="preserve">Donors providing support </t>
    </r>
    <r>
      <rPr>
        <sz val="8"/>
        <rFont val="Arial"/>
        <family val="0"/>
      </rPr>
      <t>&gt;</t>
    </r>
    <r>
      <rPr>
        <sz val="8"/>
        <rFont val="Arial"/>
        <family val="2"/>
      </rPr>
      <t xml:space="preserve"> 25% of total income</t>
    </r>
  </si>
  <si>
    <r>
      <t xml:space="preserve">Donors providing support </t>
    </r>
    <r>
      <rPr>
        <sz val="8"/>
        <rFont val="Arial"/>
        <family val="0"/>
      </rPr>
      <t>&gt;</t>
    </r>
    <r>
      <rPr>
        <sz val="8"/>
        <rFont val="Arial"/>
        <family val="2"/>
      </rPr>
      <t xml:space="preserve"> 50% of total income</t>
    </r>
  </si>
  <si>
    <t>Stationery &amp; Administration</t>
  </si>
  <si>
    <t>Period under review:</t>
  </si>
  <si>
    <t>Personnel</t>
  </si>
  <si>
    <t>EXPENSES</t>
  </si>
  <si>
    <t>INCOME</t>
  </si>
  <si>
    <t>TOTAL EXPENSES</t>
  </si>
  <si>
    <t>NET RESERVES at year end</t>
  </si>
  <si>
    <r>
      <t>Cash and cash equivalents</t>
    </r>
    <r>
      <rPr>
        <sz val="8"/>
        <rFont val="Arial"/>
        <family val="2"/>
      </rPr>
      <t xml:space="preserve"> (end of the year)</t>
    </r>
  </si>
  <si>
    <r>
      <t xml:space="preserve">Goods &amp; services donated </t>
    </r>
    <r>
      <rPr>
        <i/>
        <sz val="8"/>
        <rFont val="Arial"/>
        <family val="2"/>
      </rPr>
      <t>(Market related values)</t>
    </r>
  </si>
  <si>
    <t xml:space="preserve">Fiscal Value </t>
  </si>
  <si>
    <t>Insert amount</t>
  </si>
  <si>
    <t xml:space="preserve">Surplus/Deficit for the year </t>
  </si>
  <si>
    <t>TOTAL</t>
  </si>
  <si>
    <r>
      <t xml:space="preserve">Country: </t>
    </r>
    <r>
      <rPr>
        <sz val="8"/>
        <rFont val="Arial"/>
        <family val="2"/>
      </rPr>
      <t xml:space="preserve">Azerbaijan </t>
    </r>
  </si>
  <si>
    <t xml:space="preserve">Yes </t>
  </si>
  <si>
    <t xml:space="preserve">No </t>
  </si>
  <si>
    <t xml:space="preserve">Transparency Azerbaijan </t>
  </si>
  <si>
    <r>
      <t xml:space="preserve">Volunteer time </t>
    </r>
    <r>
      <rPr>
        <i/>
        <sz val="8"/>
        <color indexed="8"/>
        <rFont val="Arial"/>
        <family val="2"/>
      </rPr>
      <t>(Time volunteered at local rates)</t>
    </r>
  </si>
  <si>
    <t xml:space="preserve">Other (books) </t>
  </si>
  <si>
    <t xml:space="preserve">ABA CEELI </t>
  </si>
  <si>
    <t>Intergovernmental Organizations (OSCE)</t>
  </si>
  <si>
    <t>Azerb</t>
  </si>
  <si>
    <t xml:space="preserve">Other </t>
  </si>
  <si>
    <t xml:space="preserve">EURO </t>
  </si>
  <si>
    <t>OSCE</t>
  </si>
  <si>
    <t>Data</t>
  </si>
  <si>
    <t>AZN</t>
  </si>
  <si>
    <t>USD</t>
  </si>
  <si>
    <t>EUR</t>
  </si>
  <si>
    <t>Capacity Building of ACC</t>
  </si>
  <si>
    <t>ACC in Sheki</t>
  </si>
  <si>
    <t>For the implementation of the Project ACC Public Outreach Workshop</t>
  </si>
  <si>
    <t>Government of Azerbaijan</t>
  </si>
  <si>
    <t>TI Europe and Central Asia Regional Meeting</t>
  </si>
  <si>
    <t>GBP</t>
  </si>
  <si>
    <t>British Embassy</t>
  </si>
  <si>
    <t>Baku Stock Exchange</t>
  </si>
  <si>
    <t>Operation of ACC in Sheki and Guba and Public Outreach Workshop</t>
  </si>
  <si>
    <t>1 AZN =</t>
  </si>
  <si>
    <t>= 1 AZN</t>
  </si>
  <si>
    <t>1 EUR =</t>
  </si>
  <si>
    <t xml:space="preserve"> = 1EUR</t>
  </si>
  <si>
    <t>Anti-corruption Advocacy and Legal Advice Centers</t>
  </si>
  <si>
    <t>US Department of Commerce</t>
  </si>
  <si>
    <t>TI</t>
  </si>
  <si>
    <t>BP</t>
  </si>
  <si>
    <t>+</t>
  </si>
  <si>
    <t>Outstanding</t>
  </si>
  <si>
    <t>ABA</t>
  </si>
  <si>
    <t>1 January - 31 December 2008</t>
  </si>
  <si>
    <t xml:space="preserve">1. Private Sector Norway </t>
  </si>
  <si>
    <t xml:space="preserve">1. TI </t>
  </si>
  <si>
    <t xml:space="preserve">2. Private sector Azerb </t>
  </si>
  <si>
    <t xml:space="preserve">2. OSCE </t>
  </si>
  <si>
    <t xml:space="preserve">3. UK </t>
  </si>
  <si>
    <t>4. USA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</si>
</sst>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_-* #,##0\ &quot;DM&quot;_-;\-* #,##0\ &quot;DM&quot;_-;_-* &quot;-&quot;\ &quot;DM&quot;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.00\ _D_M_-;\-* #,##0.00\ _D_M_-;_-* &quot;-&quot;??\ _D_M_-;_-@_-"/>
    <numFmt numFmtId="176" formatCode="_-* #,##0.00\ [$€-1]_-;\-* #,##0.00\ [$€-1]_-;_-* &quot;-&quot;??\ [$€-1]_-"/>
    <numFmt numFmtId="177" formatCode="[$€-2]\ #,##0.00_);[Red]\([$€-2]\ #,##0.00\)"/>
    <numFmt numFmtId="178" formatCode="[$£-809]#,##0.00;[Red]\-[$£-809]#,##0.00"/>
    <numFmt numFmtId="179" formatCode="_-* #,##0.0000\ _D_M_-;\-* #,##0.0000\ _D_M_-;_-* &quot;-&quot;??\ _D_M_-;_-@_-"/>
    <numFmt numFmtId="180" formatCode="#,##0.000_);[Red]\(#,##0.000\)"/>
    <numFmt numFmtId="181" formatCode="#,##0.0000_);[Red]\(#,##0.0000\)"/>
  </numFmts>
  <fonts count="33">
    <font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u val="single"/>
      <sz val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b/>
      <sz val="8"/>
      <color indexed="8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double">
        <color indexed="12"/>
      </bottom>
    </border>
    <border>
      <left>
        <color indexed="63"/>
      </left>
      <right style="double">
        <color indexed="12"/>
      </right>
      <top style="medium"/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32" fillId="4" borderId="0" applyNumberFormat="0" applyBorder="0" applyAlignment="0" applyProtection="0"/>
  </cellStyleXfs>
  <cellXfs count="146">
    <xf numFmtId="0" fontId="0" fillId="0" borderId="0" xfId="0" applyAlignment="1">
      <alignment/>
    </xf>
    <xf numFmtId="0" fontId="3" fillId="0" borderId="10" xfId="0" applyFont="1" applyBorder="1" applyAlignment="1">
      <alignment horizontal="centerContinuous"/>
    </xf>
    <xf numFmtId="0" fontId="3" fillId="0" borderId="11" xfId="0" applyFont="1" applyBorder="1" applyAlignment="1">
      <alignment horizontal="centerContinuous"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centerContinuous" vertical="top"/>
    </xf>
    <xf numFmtId="0" fontId="3" fillId="0" borderId="13" xfId="0" applyFont="1" applyBorder="1" applyAlignment="1">
      <alignment horizontal="centerContinuous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8" fillId="0" borderId="0" xfId="0" applyFont="1" applyBorder="1" applyAlignment="1">
      <alignment vertical="top"/>
    </xf>
    <xf numFmtId="0" fontId="9" fillId="0" borderId="0" xfId="0" applyFont="1" applyBorder="1" applyAlignment="1">
      <alignment vertical="top"/>
    </xf>
    <xf numFmtId="0" fontId="3" fillId="0" borderId="13" xfId="0" applyFont="1" applyBorder="1" applyAlignment="1">
      <alignment horizontal="right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16" fontId="3" fillId="0" borderId="17" xfId="0" applyNumberFormat="1" applyFont="1" applyBorder="1" applyAlignment="1" quotePrefix="1">
      <alignment horizontal="left" vertical="top"/>
    </xf>
    <xf numFmtId="14" fontId="8" fillId="0" borderId="17" xfId="0" applyNumberFormat="1" applyFont="1" applyBorder="1" applyAlignment="1" quotePrefix="1">
      <alignment horizontal="right" vertical="top"/>
    </xf>
    <xf numFmtId="14" fontId="8" fillId="0" borderId="17" xfId="0" applyNumberFormat="1" applyFont="1" applyBorder="1" applyAlignment="1">
      <alignment horizontal="right" vertical="top"/>
    </xf>
    <xf numFmtId="0" fontId="3" fillId="0" borderId="18" xfId="0" applyFont="1" applyBorder="1" applyAlignment="1">
      <alignment horizontal="left" vertical="top"/>
    </xf>
    <xf numFmtId="0" fontId="6" fillId="0" borderId="19" xfId="0" applyFont="1" applyBorder="1" applyAlignment="1">
      <alignment vertical="top"/>
    </xf>
    <xf numFmtId="0" fontId="3" fillId="0" borderId="20" xfId="0" applyFont="1" applyBorder="1" applyAlignment="1">
      <alignment vertical="top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 vertical="top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left" vertical="top"/>
    </xf>
    <xf numFmtId="3" fontId="3" fillId="0" borderId="0" xfId="0" applyNumberFormat="1" applyFont="1" applyBorder="1" applyAlignment="1">
      <alignment/>
    </xf>
    <xf numFmtId="0" fontId="6" fillId="0" borderId="22" xfId="0" applyFont="1" applyBorder="1" applyAlignment="1">
      <alignment vertical="top"/>
    </xf>
    <xf numFmtId="3" fontId="3" fillId="0" borderId="22" xfId="0" applyNumberFormat="1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 horizontal="center" vertical="top"/>
    </xf>
    <xf numFmtId="0" fontId="3" fillId="0" borderId="22" xfId="0" applyFont="1" applyBorder="1" applyAlignment="1">
      <alignment vertical="top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8" fillId="0" borderId="22" xfId="0" applyFont="1" applyBorder="1" applyAlignment="1">
      <alignment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16" fontId="3" fillId="0" borderId="0" xfId="0" applyNumberFormat="1" applyFont="1" applyBorder="1" applyAlignment="1" quotePrefix="1">
      <alignment horizontal="left" vertical="top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vertical="top"/>
    </xf>
    <xf numFmtId="0" fontId="3" fillId="0" borderId="11" xfId="0" applyFont="1" applyBorder="1" applyAlignment="1">
      <alignment horizontal="center" vertical="top"/>
    </xf>
    <xf numFmtId="0" fontId="3" fillId="0" borderId="22" xfId="0" applyFont="1" applyBorder="1" applyAlignment="1">
      <alignment horizontal="left"/>
    </xf>
    <xf numFmtId="0" fontId="6" fillId="0" borderId="10" xfId="0" applyFont="1" applyBorder="1" applyAlignment="1">
      <alignment horizontal="centerContinuous"/>
    </xf>
    <xf numFmtId="0" fontId="3" fillId="0" borderId="22" xfId="0" applyFont="1" applyBorder="1" applyAlignment="1">
      <alignment horizontal="left" vertical="top"/>
    </xf>
    <xf numFmtId="0" fontId="3" fillId="0" borderId="10" xfId="0" applyFont="1" applyBorder="1" applyAlignment="1">
      <alignment horizontal="left"/>
    </xf>
    <xf numFmtId="0" fontId="0" fillId="0" borderId="24" xfId="0" applyBorder="1" applyAlignment="1">
      <alignment/>
    </xf>
    <xf numFmtId="0" fontId="0" fillId="0" borderId="12" xfId="0" applyBorder="1" applyAlignment="1">
      <alignment/>
    </xf>
    <xf numFmtId="0" fontId="0" fillId="0" borderId="25" xfId="0" applyBorder="1" applyAlignment="1">
      <alignment/>
    </xf>
    <xf numFmtId="0" fontId="3" fillId="0" borderId="11" xfId="0" applyFont="1" applyBorder="1" applyAlignment="1">
      <alignment horizontal="center"/>
    </xf>
    <xf numFmtId="0" fontId="8" fillId="5" borderId="0" xfId="0" applyFont="1" applyFill="1" applyBorder="1" applyAlignment="1">
      <alignment vertical="top"/>
    </xf>
    <xf numFmtId="0" fontId="8" fillId="8" borderId="0" xfId="0" applyFont="1" applyFill="1" applyBorder="1" applyAlignment="1">
      <alignment vertical="top"/>
    </xf>
    <xf numFmtId="0" fontId="6" fillId="0" borderId="13" xfId="0" applyFont="1" applyBorder="1" applyAlignment="1">
      <alignment horizontal="center" vertical="top"/>
    </xf>
    <xf numFmtId="0" fontId="6" fillId="0" borderId="15" xfId="0" applyFont="1" applyBorder="1" applyAlignment="1">
      <alignment vertical="center"/>
    </xf>
    <xf numFmtId="0" fontId="6" fillId="0" borderId="26" xfId="0" applyFont="1" applyBorder="1" applyAlignment="1">
      <alignment vertical="top"/>
    </xf>
    <xf numFmtId="0" fontId="7" fillId="0" borderId="26" xfId="0" applyFont="1" applyBorder="1" applyAlignment="1">
      <alignment horizontal="right" vertical="top"/>
    </xf>
    <xf numFmtId="0" fontId="6" fillId="0" borderId="0" xfId="0" applyFont="1" applyBorder="1" applyAlignment="1">
      <alignment horizontal="right" vertical="top"/>
    </xf>
    <xf numFmtId="0" fontId="9" fillId="0" borderId="1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 horizontal="centerContinuous" vertical="top"/>
    </xf>
    <xf numFmtId="3" fontId="8" fillId="0" borderId="0" xfId="0" applyNumberFormat="1" applyFont="1" applyBorder="1" applyAlignment="1">
      <alignment/>
    </xf>
    <xf numFmtId="0" fontId="8" fillId="20" borderId="0" xfId="0" applyFont="1" applyFill="1" applyBorder="1" applyAlignment="1">
      <alignment vertical="top"/>
    </xf>
    <xf numFmtId="0" fontId="8" fillId="22" borderId="0" xfId="0" applyFont="1" applyFill="1" applyBorder="1" applyAlignment="1">
      <alignment vertical="top"/>
    </xf>
    <xf numFmtId="0" fontId="8" fillId="24" borderId="0" xfId="0" applyFont="1" applyFill="1" applyBorder="1" applyAlignment="1">
      <alignment vertical="top"/>
    </xf>
    <xf numFmtId="0" fontId="8" fillId="7" borderId="0" xfId="0" applyFont="1" applyFill="1" applyBorder="1" applyAlignment="1">
      <alignment vertical="top"/>
    </xf>
    <xf numFmtId="0" fontId="6" fillId="0" borderId="0" xfId="0" applyFont="1" applyBorder="1" applyAlignment="1">
      <alignment horizontal="left"/>
    </xf>
    <xf numFmtId="0" fontId="3" fillId="0" borderId="14" xfId="0" applyFont="1" applyBorder="1" applyAlignment="1">
      <alignment horizontal="left" vertical="top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 horizontal="left" vertical="top"/>
    </xf>
    <xf numFmtId="0" fontId="11" fillId="0" borderId="0" xfId="0" applyFont="1" applyBorder="1" applyAlignment="1">
      <alignment vertical="top"/>
    </xf>
    <xf numFmtId="0" fontId="3" fillId="7" borderId="0" xfId="0" applyFont="1" applyFill="1" applyAlignment="1">
      <alignment/>
    </xf>
    <xf numFmtId="0" fontId="3" fillId="25" borderId="0" xfId="0" applyFont="1" applyFill="1" applyBorder="1" applyAlignment="1">
      <alignment/>
    </xf>
    <xf numFmtId="3" fontId="6" fillId="25" borderId="16" xfId="0" applyNumberFormat="1" applyFont="1" applyFill="1" applyBorder="1" applyAlignment="1">
      <alignment/>
    </xf>
    <xf numFmtId="3" fontId="3" fillId="0" borderId="0" xfId="0" applyNumberFormat="1" applyFont="1" applyAlignment="1">
      <alignment/>
    </xf>
    <xf numFmtId="3" fontId="13" fillId="25" borderId="27" xfId="0" applyNumberFormat="1" applyFont="1" applyFill="1" applyBorder="1" applyAlignment="1">
      <alignment/>
    </xf>
    <xf numFmtId="3" fontId="6" fillId="25" borderId="28" xfId="0" applyNumberFormat="1" applyFont="1" applyFill="1" applyBorder="1" applyAlignment="1">
      <alignment/>
    </xf>
    <xf numFmtId="3" fontId="3" fillId="25" borderId="27" xfId="0" applyNumberFormat="1" applyFont="1" applyFill="1" applyBorder="1" applyAlignment="1">
      <alignment/>
    </xf>
    <xf numFmtId="3" fontId="6" fillId="25" borderId="29" xfId="0" applyNumberFormat="1" applyFont="1" applyFill="1" applyBorder="1" applyAlignment="1">
      <alignment/>
    </xf>
    <xf numFmtId="14" fontId="0" fillId="0" borderId="0" xfId="0" applyNumberFormat="1" applyAlignment="1">
      <alignment/>
    </xf>
    <xf numFmtId="175" fontId="0" fillId="0" borderId="0" xfId="33" applyFont="1" applyAlignment="1">
      <alignment/>
    </xf>
    <xf numFmtId="167" fontId="0" fillId="0" borderId="0" xfId="35" applyNumberFormat="1" applyFont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177" fontId="0" fillId="0" borderId="0" xfId="35" applyNumberFormat="1" applyFont="1" applyAlignment="1">
      <alignment/>
    </xf>
    <xf numFmtId="178" fontId="0" fillId="0" borderId="0" xfId="0" applyNumberFormat="1" applyAlignment="1">
      <alignment/>
    </xf>
    <xf numFmtId="178" fontId="0" fillId="0" borderId="0" xfId="0" applyNumberFormat="1" applyFont="1" applyAlignment="1">
      <alignment/>
    </xf>
    <xf numFmtId="179" fontId="0" fillId="0" borderId="0" xfId="33" applyNumberFormat="1" applyFont="1" applyAlignment="1">
      <alignment/>
    </xf>
    <xf numFmtId="179" fontId="0" fillId="0" borderId="0" xfId="33" applyNumberFormat="1" applyFont="1" applyAlignment="1">
      <alignment wrapText="1"/>
    </xf>
    <xf numFmtId="179" fontId="0" fillId="0" borderId="0" xfId="33" applyNumberFormat="1" applyFont="1" applyAlignment="1">
      <alignment/>
    </xf>
    <xf numFmtId="179" fontId="0" fillId="0" borderId="0" xfId="33" applyNumberFormat="1" applyFont="1" applyAlignment="1" quotePrefix="1">
      <alignment/>
    </xf>
    <xf numFmtId="38" fontId="8" fillId="0" borderId="26" xfId="0" applyNumberFormat="1" applyFont="1" applyBorder="1" applyAlignment="1">
      <alignment vertical="top"/>
    </xf>
    <xf numFmtId="38" fontId="3" fillId="0" borderId="26" xfId="0" applyNumberFormat="1" applyFont="1" applyBorder="1" applyAlignment="1">
      <alignment/>
    </xf>
    <xf numFmtId="38" fontId="8" fillId="25" borderId="26" xfId="0" applyNumberFormat="1" applyFont="1" applyFill="1" applyBorder="1" applyAlignment="1">
      <alignment/>
    </xf>
    <xf numFmtId="38" fontId="3" fillId="25" borderId="26" xfId="33" applyNumberFormat="1" applyFont="1" applyFill="1" applyBorder="1" applyAlignment="1">
      <alignment/>
    </xf>
    <xf numFmtId="38" fontId="3" fillId="0" borderId="26" xfId="33" applyNumberFormat="1" applyFont="1" applyBorder="1" applyAlignment="1">
      <alignment/>
    </xf>
    <xf numFmtId="38" fontId="3" fillId="0" borderId="27" xfId="0" applyNumberFormat="1" applyFont="1" applyBorder="1" applyAlignment="1">
      <alignment vertical="top"/>
    </xf>
    <xf numFmtId="38" fontId="8" fillId="0" borderId="26" xfId="0" applyNumberFormat="1" applyFont="1" applyFill="1" applyBorder="1" applyAlignment="1">
      <alignment vertical="top"/>
    </xf>
    <xf numFmtId="38" fontId="8" fillId="25" borderId="26" xfId="33" applyNumberFormat="1" applyFont="1" applyFill="1" applyBorder="1" applyAlignment="1">
      <alignment/>
    </xf>
    <xf numFmtId="38" fontId="3" fillId="0" borderId="0" xfId="0" applyNumberFormat="1" applyFont="1" applyAlignment="1">
      <alignment/>
    </xf>
    <xf numFmtId="38" fontId="8" fillId="0" borderId="26" xfId="0" applyNumberFormat="1" applyFont="1" applyBorder="1" applyAlignment="1">
      <alignment/>
    </xf>
    <xf numFmtId="38" fontId="8" fillId="0" borderId="26" xfId="0" applyNumberFormat="1" applyFont="1" applyFill="1" applyBorder="1" applyAlignment="1">
      <alignment/>
    </xf>
    <xf numFmtId="38" fontId="3" fillId="20" borderId="26" xfId="0" applyNumberFormat="1" applyFont="1" applyFill="1" applyBorder="1" applyAlignment="1">
      <alignment horizontal="right" vertical="top"/>
    </xf>
    <xf numFmtId="38" fontId="3" fillId="20" borderId="26" xfId="0" applyNumberFormat="1" applyFont="1" applyFill="1" applyBorder="1" applyAlignment="1">
      <alignment horizontal="right"/>
    </xf>
    <xf numFmtId="38" fontId="8" fillId="25" borderId="26" xfId="0" applyNumberFormat="1" applyFont="1" applyFill="1" applyBorder="1" applyAlignment="1">
      <alignment horizontal="right" vertical="top"/>
    </xf>
    <xf numFmtId="38" fontId="3" fillId="0" borderId="26" xfId="0" applyNumberFormat="1" applyFont="1" applyFill="1" applyBorder="1" applyAlignment="1">
      <alignment vertical="top"/>
    </xf>
    <xf numFmtId="38" fontId="3" fillId="0" borderId="26" xfId="33" applyNumberFormat="1" applyFont="1" applyFill="1" applyBorder="1" applyAlignment="1">
      <alignment vertical="top"/>
    </xf>
    <xf numFmtId="38" fontId="3" fillId="0" borderId="26" xfId="0" applyNumberFormat="1" applyFont="1" applyFill="1" applyBorder="1" applyAlignment="1">
      <alignment/>
    </xf>
    <xf numFmtId="38" fontId="3" fillId="0" borderId="26" xfId="0" applyNumberFormat="1" applyFont="1" applyBorder="1" applyAlignment="1">
      <alignment vertical="top"/>
    </xf>
    <xf numFmtId="38" fontId="3" fillId="0" borderId="30" xfId="0" applyNumberFormat="1" applyFont="1" applyBorder="1" applyAlignment="1">
      <alignment vertical="top"/>
    </xf>
    <xf numFmtId="38" fontId="3" fillId="0" borderId="19" xfId="0" applyNumberFormat="1" applyFont="1" applyBorder="1" applyAlignment="1">
      <alignment vertical="top"/>
    </xf>
    <xf numFmtId="38" fontId="3" fillId="0" borderId="31" xfId="0" applyNumberFormat="1" applyFont="1" applyBorder="1" applyAlignment="1">
      <alignment vertical="top"/>
    </xf>
    <xf numFmtId="38" fontId="6" fillId="0" borderId="32" xfId="0" applyNumberFormat="1" applyFont="1" applyBorder="1" applyAlignment="1">
      <alignment vertical="top"/>
    </xf>
    <xf numFmtId="38" fontId="0" fillId="0" borderId="0" xfId="33" applyNumberFormat="1" applyFont="1" applyAlignment="1">
      <alignment/>
    </xf>
    <xf numFmtId="38" fontId="0" fillId="0" borderId="0" xfId="33" applyNumberFormat="1" applyFont="1" applyAlignment="1">
      <alignment/>
    </xf>
    <xf numFmtId="180" fontId="0" fillId="0" borderId="0" xfId="33" applyNumberFormat="1" applyFont="1" applyAlignment="1">
      <alignment/>
    </xf>
    <xf numFmtId="181" fontId="0" fillId="0" borderId="0" xfId="33" applyNumberFormat="1" applyFont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3" fillId="0" borderId="15" xfId="0" applyFont="1" applyBorder="1" applyAlignment="1">
      <alignment vertical="top"/>
    </xf>
    <xf numFmtId="0" fontId="6" fillId="0" borderId="19" xfId="0" applyFont="1" applyBorder="1" applyAlignment="1">
      <alignment vertical="top"/>
    </xf>
    <xf numFmtId="0" fontId="3" fillId="0" borderId="0" xfId="0" applyFont="1" applyBorder="1" applyAlignment="1">
      <alignment/>
    </xf>
    <xf numFmtId="0" fontId="3" fillId="0" borderId="26" xfId="0" applyFont="1" applyBorder="1" applyAlignment="1">
      <alignment vertical="top"/>
    </xf>
    <xf numFmtId="0" fontId="0" fillId="0" borderId="26" xfId="0" applyBorder="1" applyAlignment="1">
      <alignment/>
    </xf>
    <xf numFmtId="0" fontId="9" fillId="0" borderId="33" xfId="0" applyFont="1" applyBorder="1" applyAlignment="1">
      <alignment vertical="top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3" fillId="0" borderId="36" xfId="0" applyFont="1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6" fillId="0" borderId="31" xfId="0" applyFont="1" applyBorder="1" applyAlignment="1">
      <alignment vertical="top"/>
    </xf>
    <xf numFmtId="0" fontId="0" fillId="0" borderId="39" xfId="0" applyBorder="1" applyAlignment="1">
      <alignment vertical="top"/>
    </xf>
    <xf numFmtId="0" fontId="0" fillId="0" borderId="40" xfId="0" applyBorder="1" applyAlignment="1">
      <alignment vertical="top"/>
    </xf>
    <xf numFmtId="0" fontId="6" fillId="0" borderId="0" xfId="0" applyFont="1" applyBorder="1" applyAlignment="1">
      <alignment horizontal="left"/>
    </xf>
    <xf numFmtId="0" fontId="10" fillId="0" borderId="0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Euro" xfId="37"/>
    <cellStyle name="Followed Hyperlink" xfId="38"/>
    <cellStyle name="Hyperlink" xfId="39"/>
    <cellStyle name="Percent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Плохой" xfId="58"/>
    <cellStyle name="Пояснение" xfId="59"/>
    <cellStyle name="Примечание" xfId="60"/>
    <cellStyle name="Связанная ячейка" xfId="61"/>
    <cellStyle name="Текст предупреждения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23</xdr:row>
      <xdr:rowOff>19050</xdr:rowOff>
    </xdr:from>
    <xdr:to>
      <xdr:col>9</xdr:col>
      <xdr:colOff>0</xdr:colOff>
      <xdr:row>24</xdr:row>
      <xdr:rowOff>9525</xdr:rowOff>
    </xdr:to>
    <xdr:sp>
      <xdr:nvSpPr>
        <xdr:cNvPr id="1" name="Line 1"/>
        <xdr:cNvSpPr>
          <a:spLocks/>
        </xdr:cNvSpPr>
      </xdr:nvSpPr>
      <xdr:spPr>
        <a:xfrm>
          <a:off x="5953125" y="3781425"/>
          <a:ext cx="0" cy="161925"/>
        </a:xfrm>
        <a:prstGeom prst="line">
          <a:avLst/>
        </a:prstGeom>
        <a:noFill/>
        <a:ln w="12700" cmpd="dbl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102"/>
  <sheetViews>
    <sheetView tabSelected="1" zoomScalePageLayoutView="0" workbookViewId="0" topLeftCell="C3">
      <selection activeCell="K28" sqref="K28"/>
    </sheetView>
  </sheetViews>
  <sheetFormatPr defaultColWidth="9.140625" defaultRowHeight="12.75"/>
  <cols>
    <col min="1" max="1" width="1.7109375" style="0" customWidth="1"/>
    <col min="2" max="2" width="4.28125" style="0" customWidth="1"/>
    <col min="3" max="3" width="6.00390625" style="12" customWidth="1"/>
    <col min="4" max="4" width="27.8515625" style="12" customWidth="1"/>
    <col min="5" max="5" width="8.7109375" style="12" customWidth="1"/>
    <col min="6" max="6" width="12.00390625" style="12" customWidth="1"/>
    <col min="7" max="7" width="8.7109375" style="12" customWidth="1"/>
    <col min="8" max="8" width="11.28125" style="12" customWidth="1"/>
    <col min="9" max="12" width="8.7109375" style="12" customWidth="1"/>
    <col min="13" max="13" width="11.57421875" style="12" customWidth="1"/>
    <col min="14" max="15" width="8.7109375" style="12" customWidth="1"/>
    <col min="16" max="16" width="4.28125" style="12" customWidth="1"/>
  </cols>
  <sheetData>
    <row r="1" spans="2:16" ht="12.75">
      <c r="B1" s="53"/>
      <c r="C1" s="50" t="s">
        <v>30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</row>
    <row r="2" spans="2:16" ht="12.75">
      <c r="B2" s="54"/>
      <c r="C2" s="11" t="s">
        <v>29</v>
      </c>
      <c r="D2" s="6" t="s">
        <v>81</v>
      </c>
      <c r="E2" s="7" t="s">
        <v>61</v>
      </c>
      <c r="F2" s="8" t="s">
        <v>84</v>
      </c>
      <c r="G2" s="8"/>
      <c r="H2" s="8"/>
      <c r="I2" s="8" t="s">
        <v>84</v>
      </c>
      <c r="J2" s="8"/>
      <c r="K2" s="9"/>
      <c r="L2" s="8"/>
      <c r="M2" s="8"/>
      <c r="N2" s="8"/>
      <c r="O2" s="8"/>
      <c r="P2" s="10"/>
    </row>
    <row r="3" spans="2:16" ht="12.75">
      <c r="B3" s="54"/>
      <c r="C3" s="32">
        <v>1</v>
      </c>
      <c r="D3" s="11" t="s">
        <v>31</v>
      </c>
      <c r="E3" s="4"/>
      <c r="F3" s="4"/>
      <c r="G3" s="4"/>
      <c r="H3" s="4"/>
      <c r="I3" s="4"/>
      <c r="J3" s="4"/>
      <c r="K3" s="4"/>
      <c r="L3" s="63" t="s">
        <v>60</v>
      </c>
      <c r="M3" s="4"/>
      <c r="N3" s="123" t="s">
        <v>82</v>
      </c>
      <c r="O3" s="4"/>
      <c r="P3" s="5"/>
    </row>
    <row r="4" spans="2:16" ht="12.75">
      <c r="B4" s="54"/>
      <c r="C4" s="32">
        <v>2</v>
      </c>
      <c r="D4" s="6" t="s">
        <v>69</v>
      </c>
      <c r="E4" s="128" t="s">
        <v>117</v>
      </c>
      <c r="F4" s="128"/>
      <c r="G4" s="129"/>
      <c r="H4" s="129"/>
      <c r="I4" s="6" t="s">
        <v>1</v>
      </c>
      <c r="J4" s="66" t="s">
        <v>91</v>
      </c>
      <c r="K4" s="6"/>
      <c r="L4" s="63" t="s">
        <v>13</v>
      </c>
      <c r="M4" s="14"/>
      <c r="N4" s="124" t="s">
        <v>83</v>
      </c>
      <c r="O4" s="4"/>
      <c r="P4" s="15"/>
    </row>
    <row r="5" spans="2:16" ht="12.75">
      <c r="B5" s="54"/>
      <c r="C5" s="32"/>
      <c r="D5" s="11"/>
      <c r="E5" s="16"/>
      <c r="F5" s="4"/>
      <c r="G5" s="4"/>
      <c r="H5" s="4"/>
      <c r="I5" s="4"/>
      <c r="J5" s="4"/>
      <c r="K5" s="11"/>
      <c r="L5" s="4"/>
      <c r="M5" s="4"/>
      <c r="N5" s="4"/>
      <c r="O5" s="4"/>
      <c r="P5" s="5"/>
    </row>
    <row r="6" spans="2:16" ht="13.5" thickBot="1">
      <c r="B6" s="54"/>
      <c r="C6" s="32">
        <v>3</v>
      </c>
      <c r="D6" s="17" t="s">
        <v>72</v>
      </c>
      <c r="E6" s="11" t="s">
        <v>31</v>
      </c>
      <c r="F6" s="4"/>
      <c r="G6" s="4"/>
      <c r="H6" s="4"/>
      <c r="I6" s="4"/>
      <c r="J6" s="4"/>
      <c r="K6" s="4"/>
      <c r="L6" s="4"/>
      <c r="M6" s="4"/>
      <c r="N6" s="4"/>
      <c r="O6" s="4"/>
      <c r="P6" s="18"/>
    </row>
    <row r="7" spans="2:16" ht="12.75">
      <c r="B7" s="54"/>
      <c r="C7" s="19" t="s">
        <v>31</v>
      </c>
      <c r="D7" s="20" t="s">
        <v>31</v>
      </c>
      <c r="E7" s="60" t="s">
        <v>2</v>
      </c>
      <c r="F7" s="60" t="s">
        <v>32</v>
      </c>
      <c r="G7" s="60" t="s">
        <v>5</v>
      </c>
      <c r="H7" s="60" t="s">
        <v>0</v>
      </c>
      <c r="I7" s="60" t="s">
        <v>10</v>
      </c>
      <c r="J7" s="60" t="s">
        <v>62</v>
      </c>
      <c r="K7" s="60" t="s">
        <v>11</v>
      </c>
      <c r="L7" s="60" t="s">
        <v>9</v>
      </c>
      <c r="M7" s="60" t="s">
        <v>89</v>
      </c>
      <c r="N7" s="60" t="s">
        <v>8</v>
      </c>
      <c r="O7" s="21" t="s">
        <v>7</v>
      </c>
      <c r="P7" s="22"/>
    </row>
    <row r="8" spans="2:16" ht="12.75">
      <c r="B8" s="54"/>
      <c r="C8" s="23" t="s">
        <v>14</v>
      </c>
      <c r="D8" s="61" t="s">
        <v>33</v>
      </c>
      <c r="E8" s="97"/>
      <c r="F8" s="98"/>
      <c r="G8" s="99">
        <v>74945</v>
      </c>
      <c r="H8" s="100">
        <v>72073</v>
      </c>
      <c r="I8" s="98"/>
      <c r="J8" s="98"/>
      <c r="K8" s="98"/>
      <c r="L8" s="98"/>
      <c r="M8" s="101"/>
      <c r="N8" s="98"/>
      <c r="O8" s="102">
        <f aca="true" t="shared" si="0" ref="O8:O21">SUM(E8:N8)</f>
        <v>147018</v>
      </c>
      <c r="P8" s="15"/>
    </row>
    <row r="9" spans="2:16" ht="12.75">
      <c r="B9" s="54"/>
      <c r="C9" s="23" t="s">
        <v>15</v>
      </c>
      <c r="D9" s="61" t="s">
        <v>88</v>
      </c>
      <c r="E9" s="103"/>
      <c r="F9" s="104">
        <v>63807</v>
      </c>
      <c r="G9" s="105"/>
      <c r="H9" s="106"/>
      <c r="I9" s="106"/>
      <c r="J9" s="106"/>
      <c r="K9" s="106"/>
      <c r="L9" s="106"/>
      <c r="M9" s="106"/>
      <c r="N9" s="106"/>
      <c r="O9" s="102">
        <f t="shared" si="0"/>
        <v>63807</v>
      </c>
      <c r="P9" s="15"/>
    </row>
    <row r="10" spans="2:16" ht="12.75">
      <c r="B10" s="54"/>
      <c r="C10" s="23" t="s">
        <v>16</v>
      </c>
      <c r="D10" s="61" t="s">
        <v>34</v>
      </c>
      <c r="E10" s="103"/>
      <c r="F10" s="107"/>
      <c r="G10" s="107"/>
      <c r="H10" s="107"/>
      <c r="I10" s="107"/>
      <c r="J10" s="107"/>
      <c r="K10" s="107"/>
      <c r="L10" s="107"/>
      <c r="M10" s="107"/>
      <c r="N10" s="107"/>
      <c r="O10" s="102">
        <f t="shared" si="0"/>
        <v>0</v>
      </c>
      <c r="P10" s="15"/>
    </row>
    <row r="11" spans="2:16" ht="12.75">
      <c r="B11" s="54"/>
      <c r="C11" s="24" t="s">
        <v>35</v>
      </c>
      <c r="D11" s="62" t="s">
        <v>4</v>
      </c>
      <c r="E11" s="108" t="s">
        <v>31</v>
      </c>
      <c r="F11" s="108" t="s">
        <v>31</v>
      </c>
      <c r="G11" s="108" t="s">
        <v>31</v>
      </c>
      <c r="H11" s="109"/>
      <c r="I11" s="108" t="s">
        <v>31</v>
      </c>
      <c r="J11" s="108" t="s">
        <v>31</v>
      </c>
      <c r="K11" s="109"/>
      <c r="L11" s="108" t="s">
        <v>31</v>
      </c>
      <c r="M11" s="108"/>
      <c r="N11" s="108" t="s">
        <v>31</v>
      </c>
      <c r="O11" s="102">
        <f t="shared" si="0"/>
        <v>0</v>
      </c>
      <c r="P11" s="15"/>
    </row>
    <row r="12" spans="2:16" ht="12.75">
      <c r="B12" s="54"/>
      <c r="C12" s="24" t="s">
        <v>36</v>
      </c>
      <c r="D12" s="62" t="s">
        <v>37</v>
      </c>
      <c r="E12" s="108" t="s">
        <v>31</v>
      </c>
      <c r="F12" s="108" t="s">
        <v>31</v>
      </c>
      <c r="G12" s="108" t="s">
        <v>31</v>
      </c>
      <c r="H12" s="109"/>
      <c r="I12" s="108" t="s">
        <v>31</v>
      </c>
      <c r="J12" s="108" t="s">
        <v>31</v>
      </c>
      <c r="K12" s="109"/>
      <c r="L12" s="108" t="s">
        <v>31</v>
      </c>
      <c r="M12" s="108"/>
      <c r="N12" s="108" t="s">
        <v>31</v>
      </c>
      <c r="O12" s="102">
        <f t="shared" si="0"/>
        <v>0</v>
      </c>
      <c r="P12" s="15"/>
    </row>
    <row r="13" spans="2:16" ht="12.75">
      <c r="B13" s="54"/>
      <c r="C13" s="24" t="s">
        <v>38</v>
      </c>
      <c r="D13" s="62" t="s">
        <v>39</v>
      </c>
      <c r="E13" s="108" t="s">
        <v>31</v>
      </c>
      <c r="F13" s="108" t="s">
        <v>31</v>
      </c>
      <c r="G13" s="108" t="s">
        <v>31</v>
      </c>
      <c r="H13" s="109"/>
      <c r="I13" s="108" t="s">
        <v>31</v>
      </c>
      <c r="J13" s="108" t="s">
        <v>31</v>
      </c>
      <c r="K13" s="109"/>
      <c r="L13" s="108" t="s">
        <v>31</v>
      </c>
      <c r="M13" s="108"/>
      <c r="N13" s="108" t="s">
        <v>31</v>
      </c>
      <c r="O13" s="102">
        <f t="shared" si="0"/>
        <v>0</v>
      </c>
      <c r="P13" s="15"/>
    </row>
    <row r="14" spans="2:16" ht="12.75">
      <c r="B14" s="54"/>
      <c r="C14" s="25"/>
      <c r="D14" s="62" t="s">
        <v>12</v>
      </c>
      <c r="E14" s="108" t="s">
        <v>31</v>
      </c>
      <c r="F14" s="108" t="s">
        <v>31</v>
      </c>
      <c r="G14" s="108" t="s">
        <v>31</v>
      </c>
      <c r="H14" s="109"/>
      <c r="I14" s="108" t="s">
        <v>31</v>
      </c>
      <c r="J14" s="108" t="s">
        <v>31</v>
      </c>
      <c r="K14" s="109"/>
      <c r="L14" s="108" t="s">
        <v>31</v>
      </c>
      <c r="M14" s="108"/>
      <c r="N14" s="108" t="s">
        <v>31</v>
      </c>
      <c r="O14" s="102">
        <f t="shared" si="0"/>
        <v>0</v>
      </c>
      <c r="P14" s="15"/>
    </row>
    <row r="15" spans="2:16" ht="12.75">
      <c r="B15" s="54"/>
      <c r="C15" s="24" t="s">
        <v>40</v>
      </c>
      <c r="D15" s="62" t="s">
        <v>87</v>
      </c>
      <c r="E15" s="108" t="s">
        <v>31</v>
      </c>
      <c r="F15" s="108" t="s">
        <v>31</v>
      </c>
      <c r="G15" s="110"/>
      <c r="H15" s="109"/>
      <c r="I15" s="108" t="s">
        <v>31</v>
      </c>
      <c r="J15" s="108" t="s">
        <v>31</v>
      </c>
      <c r="K15" s="109"/>
      <c r="L15" s="108" t="s">
        <v>31</v>
      </c>
      <c r="M15" s="108"/>
      <c r="N15" s="108" t="s">
        <v>31</v>
      </c>
      <c r="O15" s="102">
        <f t="shared" si="0"/>
        <v>0</v>
      </c>
      <c r="P15" s="15"/>
    </row>
    <row r="16" spans="2:16" ht="12.75">
      <c r="B16" s="54"/>
      <c r="C16" s="23" t="s">
        <v>17</v>
      </c>
      <c r="D16" s="61" t="s">
        <v>41</v>
      </c>
      <c r="E16" s="103"/>
      <c r="F16" s="107"/>
      <c r="G16" s="107"/>
      <c r="H16" s="107"/>
      <c r="I16" s="107"/>
      <c r="J16" s="107"/>
      <c r="K16" s="107">
        <v>14047</v>
      </c>
      <c r="L16" s="107"/>
      <c r="M16" s="107">
        <v>1761</v>
      </c>
      <c r="N16" s="107"/>
      <c r="O16" s="102">
        <f t="shared" si="0"/>
        <v>15808</v>
      </c>
      <c r="P16" s="15"/>
    </row>
    <row r="17" spans="2:16" ht="12.75">
      <c r="B17" s="54"/>
      <c r="C17" s="23" t="s">
        <v>42</v>
      </c>
      <c r="D17" s="61" t="s">
        <v>43</v>
      </c>
      <c r="E17" s="103"/>
      <c r="F17" s="107"/>
      <c r="G17" s="107"/>
      <c r="H17" s="107"/>
      <c r="I17" s="107"/>
      <c r="J17" s="107"/>
      <c r="K17" s="107"/>
      <c r="L17" s="107"/>
      <c r="M17" s="107"/>
      <c r="N17" s="107"/>
      <c r="O17" s="102">
        <f t="shared" si="0"/>
        <v>0</v>
      </c>
      <c r="P17" s="15"/>
    </row>
    <row r="18" spans="2:16" ht="12.75">
      <c r="B18" s="54"/>
      <c r="C18" s="23" t="s">
        <v>44</v>
      </c>
      <c r="D18" s="61" t="s">
        <v>45</v>
      </c>
      <c r="E18" s="103"/>
      <c r="F18" s="107"/>
      <c r="G18" s="107"/>
      <c r="H18" s="107"/>
      <c r="I18" s="107"/>
      <c r="J18" s="107"/>
      <c r="K18" s="107"/>
      <c r="L18" s="107"/>
      <c r="M18" s="107"/>
      <c r="N18" s="107"/>
      <c r="O18" s="102">
        <f t="shared" si="0"/>
        <v>0</v>
      </c>
      <c r="P18" s="15"/>
    </row>
    <row r="19" spans="2:16" ht="12.75">
      <c r="B19" s="54"/>
      <c r="C19" s="23" t="s">
        <v>46</v>
      </c>
      <c r="D19" s="61" t="s">
        <v>3</v>
      </c>
      <c r="E19" s="111"/>
      <c r="F19" s="112">
        <v>2000</v>
      </c>
      <c r="G19" s="111" t="s">
        <v>31</v>
      </c>
      <c r="H19" s="113"/>
      <c r="I19" s="111" t="s">
        <v>31</v>
      </c>
      <c r="J19" s="111" t="s">
        <v>31</v>
      </c>
      <c r="K19" s="113"/>
      <c r="L19" s="111"/>
      <c r="M19" s="111"/>
      <c r="N19" s="111" t="s">
        <v>31</v>
      </c>
      <c r="O19" s="102">
        <f t="shared" si="0"/>
        <v>2000</v>
      </c>
      <c r="P19" s="15"/>
    </row>
    <row r="20" spans="2:16" ht="12.75">
      <c r="B20" s="54"/>
      <c r="C20" s="23" t="s">
        <v>47</v>
      </c>
      <c r="D20" s="61" t="s">
        <v>48</v>
      </c>
      <c r="E20" s="111" t="s">
        <v>31</v>
      </c>
      <c r="F20" s="111" t="s">
        <v>31</v>
      </c>
      <c r="G20" s="111" t="s">
        <v>31</v>
      </c>
      <c r="H20" s="113"/>
      <c r="I20" s="111" t="s">
        <v>31</v>
      </c>
      <c r="J20" s="111" t="s">
        <v>31</v>
      </c>
      <c r="K20" s="113"/>
      <c r="L20" s="111" t="s">
        <v>31</v>
      </c>
      <c r="M20" s="111"/>
      <c r="N20" s="111" t="s">
        <v>31</v>
      </c>
      <c r="O20" s="102">
        <f t="shared" si="0"/>
        <v>0</v>
      </c>
      <c r="P20" s="15"/>
    </row>
    <row r="21" spans="2:16" ht="13.5" thickBot="1">
      <c r="B21" s="54"/>
      <c r="C21" s="23" t="s">
        <v>49</v>
      </c>
      <c r="D21" s="61" t="s">
        <v>8</v>
      </c>
      <c r="E21" s="114"/>
      <c r="F21" s="114" t="s">
        <v>31</v>
      </c>
      <c r="G21" s="114" t="s">
        <v>31</v>
      </c>
      <c r="H21" s="98"/>
      <c r="I21" s="114" t="s">
        <v>31</v>
      </c>
      <c r="J21" s="114" t="s">
        <v>31</v>
      </c>
      <c r="K21" s="98"/>
      <c r="L21" s="114" t="s">
        <v>31</v>
      </c>
      <c r="M21" s="114"/>
      <c r="N21" s="114" t="s">
        <v>31</v>
      </c>
      <c r="O21" s="115">
        <f t="shared" si="0"/>
        <v>0</v>
      </c>
      <c r="P21" s="15"/>
    </row>
    <row r="22" spans="2:16" ht="13.5" thickBot="1">
      <c r="B22" s="54"/>
      <c r="C22" s="26" t="s">
        <v>31</v>
      </c>
      <c r="D22" s="27" t="s">
        <v>80</v>
      </c>
      <c r="E22" s="116">
        <f>SUM(E8:E21)</f>
        <v>0</v>
      </c>
      <c r="F22" s="116">
        <f aca="true" t="shared" si="1" ref="F22:N22">SUM(F8:F21)</f>
        <v>65807</v>
      </c>
      <c r="G22" s="116">
        <f>SUM(G8:G21)</f>
        <v>74945</v>
      </c>
      <c r="H22" s="116">
        <f t="shared" si="1"/>
        <v>72073</v>
      </c>
      <c r="I22" s="116">
        <f t="shared" si="1"/>
        <v>0</v>
      </c>
      <c r="J22" s="116">
        <f t="shared" si="1"/>
        <v>0</v>
      </c>
      <c r="K22" s="116">
        <f t="shared" si="1"/>
        <v>14047</v>
      </c>
      <c r="L22" s="116">
        <f t="shared" si="1"/>
        <v>0</v>
      </c>
      <c r="M22" s="116">
        <f t="shared" si="1"/>
        <v>1761</v>
      </c>
      <c r="N22" s="117">
        <f t="shared" si="1"/>
        <v>0</v>
      </c>
      <c r="O22" s="118">
        <f>SUM(O8:O21)</f>
        <v>228633</v>
      </c>
      <c r="P22" s="59" t="s">
        <v>31</v>
      </c>
    </row>
    <row r="23" spans="2:16" ht="13.5" thickBot="1">
      <c r="B23" s="54"/>
      <c r="C23" s="32"/>
      <c r="D23" s="11"/>
      <c r="E23" s="11"/>
      <c r="F23" s="11"/>
      <c r="G23" s="11"/>
      <c r="H23" s="4"/>
      <c r="I23" s="11"/>
      <c r="J23" s="28"/>
      <c r="K23" s="29"/>
      <c r="L23" s="28"/>
      <c r="M23" s="28"/>
      <c r="N23" s="28"/>
      <c r="O23" s="30"/>
      <c r="P23" s="15"/>
    </row>
    <row r="24" spans="2:16" ht="13.5" thickTop="1">
      <c r="B24" s="54"/>
      <c r="C24" s="73">
        <v>4</v>
      </c>
      <c r="D24" s="135" t="s">
        <v>71</v>
      </c>
      <c r="E24" s="136"/>
      <c r="F24" s="136"/>
      <c r="G24" s="136"/>
      <c r="H24" s="137"/>
      <c r="I24" s="74"/>
      <c r="J24" s="4"/>
      <c r="K24" s="11" t="s">
        <v>31</v>
      </c>
      <c r="L24" s="4"/>
      <c r="M24" s="4"/>
      <c r="N24" s="4"/>
      <c r="O24" s="4"/>
      <c r="P24" s="31"/>
    </row>
    <row r="25" spans="2:16" ht="12.75">
      <c r="B25" s="54"/>
      <c r="C25" s="23" t="s">
        <v>50</v>
      </c>
      <c r="D25" s="138" t="s">
        <v>70</v>
      </c>
      <c r="E25" s="139"/>
      <c r="F25" s="139"/>
      <c r="G25" s="139"/>
      <c r="H25" s="140"/>
      <c r="I25" s="83">
        <v>89006</v>
      </c>
      <c r="J25" s="4"/>
      <c r="K25" s="4"/>
      <c r="L25" s="4"/>
      <c r="M25" s="4"/>
      <c r="N25" s="4"/>
      <c r="O25" s="4"/>
      <c r="P25" s="15"/>
    </row>
    <row r="26" spans="2:16" ht="12.75">
      <c r="B26" s="54"/>
      <c r="C26" s="23" t="s">
        <v>51</v>
      </c>
      <c r="D26" s="138" t="s">
        <v>18</v>
      </c>
      <c r="E26" s="139"/>
      <c r="F26" s="139"/>
      <c r="G26" s="139"/>
      <c r="H26" s="140"/>
      <c r="I26" s="83">
        <v>33645</v>
      </c>
      <c r="J26" s="4"/>
      <c r="K26" s="4"/>
      <c r="L26" s="4"/>
      <c r="M26" s="4"/>
      <c r="N26" s="4"/>
      <c r="O26" s="4"/>
      <c r="P26" s="15"/>
    </row>
    <row r="27" spans="2:16" ht="12.75">
      <c r="B27" s="54"/>
      <c r="C27" s="23" t="s">
        <v>52</v>
      </c>
      <c r="D27" s="138" t="s">
        <v>68</v>
      </c>
      <c r="E27" s="139"/>
      <c r="F27" s="139"/>
      <c r="G27" s="139"/>
      <c r="H27" s="140"/>
      <c r="I27" s="83">
        <v>39618</v>
      </c>
      <c r="J27" s="4"/>
      <c r="K27" s="4"/>
      <c r="L27" s="4"/>
      <c r="M27" s="4"/>
      <c r="N27" s="4"/>
      <c r="O27" s="4"/>
      <c r="P27" s="15"/>
    </row>
    <row r="28" spans="2:16" ht="12.75">
      <c r="B28" s="54"/>
      <c r="C28" s="23" t="s">
        <v>53</v>
      </c>
      <c r="D28" s="138" t="s">
        <v>90</v>
      </c>
      <c r="E28" s="139"/>
      <c r="F28" s="139"/>
      <c r="G28" s="139"/>
      <c r="H28" s="140"/>
      <c r="I28" s="83">
        <f>65662+761</f>
        <v>66423</v>
      </c>
      <c r="J28" s="4"/>
      <c r="K28" s="11"/>
      <c r="L28" s="4"/>
      <c r="M28" s="4"/>
      <c r="N28" s="4"/>
      <c r="O28" s="4"/>
      <c r="P28" s="15"/>
    </row>
    <row r="29" spans="2:16" ht="13.5" thickBot="1">
      <c r="B29" s="54"/>
      <c r="C29" s="26" t="s">
        <v>31</v>
      </c>
      <c r="D29" s="141" t="s">
        <v>73</v>
      </c>
      <c r="E29" s="142"/>
      <c r="F29" s="142"/>
      <c r="G29" s="142"/>
      <c r="H29" s="143"/>
      <c r="I29" s="84">
        <f>SUM(I25:I28)</f>
        <v>228692</v>
      </c>
      <c r="K29" s="33"/>
      <c r="L29" s="4"/>
      <c r="M29" s="4"/>
      <c r="N29" s="4"/>
      <c r="O29" s="4"/>
      <c r="P29" s="15"/>
    </row>
    <row r="30" spans="2:16" ht="7.5" customHeight="1" thickBot="1">
      <c r="B30" s="54"/>
      <c r="C30" s="32"/>
      <c r="D30" s="11"/>
      <c r="E30" s="132"/>
      <c r="F30" s="132"/>
      <c r="G30" s="132"/>
      <c r="H30" s="132"/>
      <c r="I30" s="78"/>
      <c r="J30" s="4"/>
      <c r="K30" s="11"/>
      <c r="L30" s="4"/>
      <c r="M30" s="4"/>
      <c r="N30" s="4"/>
      <c r="O30" s="4"/>
      <c r="P30" s="31"/>
    </row>
    <row r="31" spans="2:16" ht="12.75">
      <c r="B31" s="54"/>
      <c r="C31" s="73">
        <v>5</v>
      </c>
      <c r="D31" s="130" t="s">
        <v>79</v>
      </c>
      <c r="E31" s="130"/>
      <c r="F31" s="130"/>
      <c r="G31" s="130"/>
      <c r="H31" s="130"/>
      <c r="I31" s="79">
        <f>O22-I29</f>
        <v>-59</v>
      </c>
      <c r="J31" s="80"/>
      <c r="K31" s="4"/>
      <c r="L31" s="4"/>
      <c r="M31" s="4"/>
      <c r="N31" s="4"/>
      <c r="O31" s="4"/>
      <c r="P31" s="15"/>
    </row>
    <row r="32" spans="2:16" ht="12.75">
      <c r="B32" s="54"/>
      <c r="C32" s="75">
        <v>6</v>
      </c>
      <c r="D32" s="133" t="s">
        <v>19</v>
      </c>
      <c r="E32" s="134"/>
      <c r="F32" s="134"/>
      <c r="G32" s="134"/>
      <c r="H32" s="134"/>
      <c r="I32" s="81">
        <v>15735</v>
      </c>
      <c r="J32" s="80"/>
      <c r="K32" s="4"/>
      <c r="L32" s="4"/>
      <c r="M32" s="4"/>
      <c r="N32" s="4"/>
      <c r="O32" s="4"/>
      <c r="P32" s="15"/>
    </row>
    <row r="33" spans="2:16" ht="13.5" thickBot="1">
      <c r="B33" s="54"/>
      <c r="C33" s="26">
        <v>7</v>
      </c>
      <c r="D33" s="131" t="s">
        <v>74</v>
      </c>
      <c r="E33" s="131"/>
      <c r="F33" s="131"/>
      <c r="G33" s="131"/>
      <c r="H33" s="131"/>
      <c r="I33" s="82">
        <f>I31+I32</f>
        <v>15676</v>
      </c>
      <c r="J33" s="33"/>
      <c r="K33" s="33"/>
      <c r="L33" s="4"/>
      <c r="M33" s="4"/>
      <c r="N33" s="4"/>
      <c r="O33" s="4"/>
      <c r="P33" s="15"/>
    </row>
    <row r="34" spans="2:16" ht="9.75" customHeight="1">
      <c r="B34" s="54"/>
      <c r="C34" s="32"/>
      <c r="D34" s="11"/>
      <c r="E34" s="4"/>
      <c r="F34" s="4"/>
      <c r="G34" s="4"/>
      <c r="H34" s="4"/>
      <c r="I34" s="33"/>
      <c r="J34" s="4"/>
      <c r="K34" s="11"/>
      <c r="L34" s="4"/>
      <c r="M34" s="4"/>
      <c r="N34" s="4"/>
      <c r="O34" s="4"/>
      <c r="P34" s="31"/>
    </row>
    <row r="35" spans="2:16" ht="13.5" thickBot="1">
      <c r="B35" s="54"/>
      <c r="C35" s="51">
        <v>8</v>
      </c>
      <c r="D35" s="34" t="s">
        <v>75</v>
      </c>
      <c r="E35" s="34"/>
      <c r="F35" s="36"/>
      <c r="G35" s="41"/>
      <c r="H35" s="34"/>
      <c r="I35" s="35"/>
      <c r="J35" s="36"/>
      <c r="K35" s="36"/>
      <c r="L35" s="36"/>
      <c r="M35" s="36"/>
      <c r="N35" s="36"/>
      <c r="O35" s="36"/>
      <c r="P35" s="37"/>
    </row>
    <row r="36" spans="2:16" ht="12.75">
      <c r="B36" s="53"/>
      <c r="C36" s="32"/>
      <c r="D36" s="11"/>
      <c r="E36" s="4"/>
      <c r="F36" s="4"/>
      <c r="G36" s="4"/>
      <c r="H36" s="43"/>
      <c r="I36" s="33"/>
      <c r="J36" s="4"/>
      <c r="K36" s="11"/>
      <c r="L36" s="4"/>
      <c r="M36" s="4"/>
      <c r="N36" s="4"/>
      <c r="O36" s="4"/>
      <c r="P36" s="56"/>
    </row>
    <row r="37" spans="2:16" ht="12.75">
      <c r="B37" s="54"/>
      <c r="C37" s="32">
        <v>9</v>
      </c>
      <c r="D37" s="17" t="s">
        <v>20</v>
      </c>
      <c r="E37" s="4"/>
      <c r="F37" s="63" t="s">
        <v>77</v>
      </c>
      <c r="G37" s="67" t="s">
        <v>78</v>
      </c>
      <c r="H37" s="3"/>
      <c r="I37" s="32">
        <v>10</v>
      </c>
      <c r="J37" s="17" t="s">
        <v>21</v>
      </c>
      <c r="K37" s="4"/>
      <c r="L37" s="4"/>
      <c r="M37" s="4"/>
      <c r="N37" s="65" t="s">
        <v>26</v>
      </c>
      <c r="O37" s="4"/>
      <c r="P37" s="5"/>
    </row>
    <row r="38" spans="2:16" ht="12.75">
      <c r="B38" s="54"/>
      <c r="C38" s="45" t="s">
        <v>22</v>
      </c>
      <c r="D38" s="76" t="s">
        <v>85</v>
      </c>
      <c r="E38" s="76"/>
      <c r="F38" s="68">
        <v>138.32</v>
      </c>
      <c r="G38" s="11"/>
      <c r="H38" s="3"/>
      <c r="I38" s="45" t="s">
        <v>55</v>
      </c>
      <c r="J38" s="11" t="s">
        <v>6</v>
      </c>
      <c r="K38" s="11"/>
      <c r="L38" s="11"/>
      <c r="M38" s="4"/>
      <c r="N38" s="57">
        <v>24</v>
      </c>
      <c r="O38" s="4"/>
      <c r="P38" s="5"/>
    </row>
    <row r="39" spans="2:16" ht="12.75">
      <c r="B39" s="54"/>
      <c r="C39" s="45" t="s">
        <v>23</v>
      </c>
      <c r="D39" s="11" t="s">
        <v>54</v>
      </c>
      <c r="E39" s="11"/>
      <c r="F39" s="69">
        <v>0</v>
      </c>
      <c r="G39" s="11"/>
      <c r="H39" s="3"/>
      <c r="I39" s="45" t="s">
        <v>56</v>
      </c>
      <c r="J39" s="11" t="s">
        <v>57</v>
      </c>
      <c r="K39" s="11"/>
      <c r="L39" s="11"/>
      <c r="M39" s="4"/>
      <c r="N39" s="71">
        <v>0</v>
      </c>
      <c r="O39" s="4"/>
      <c r="P39" s="5"/>
    </row>
    <row r="40" spans="2:16" ht="12.75">
      <c r="B40" s="54"/>
      <c r="C40" s="45" t="s">
        <v>24</v>
      </c>
      <c r="D40" s="11" t="s">
        <v>76</v>
      </c>
      <c r="E40" s="11"/>
      <c r="F40" s="77">
        <v>0</v>
      </c>
      <c r="G40" s="11"/>
      <c r="H40" s="3"/>
      <c r="I40" s="45" t="s">
        <v>58</v>
      </c>
      <c r="J40" s="11" t="s">
        <v>27</v>
      </c>
      <c r="K40" s="11"/>
      <c r="L40" s="11"/>
      <c r="M40" s="4"/>
      <c r="N40" s="58">
        <v>6</v>
      </c>
      <c r="O40" s="4"/>
      <c r="P40" s="5"/>
    </row>
    <row r="41" spans="2:16" ht="12.75">
      <c r="B41" s="54"/>
      <c r="C41" s="45" t="s">
        <v>25</v>
      </c>
      <c r="D41" s="11" t="s">
        <v>86</v>
      </c>
      <c r="E41" s="11"/>
      <c r="F41" s="70">
        <v>580</v>
      </c>
      <c r="G41" s="11"/>
      <c r="H41" s="3"/>
      <c r="I41" s="45" t="s">
        <v>59</v>
      </c>
      <c r="J41" s="11" t="s">
        <v>28</v>
      </c>
      <c r="K41" s="11"/>
      <c r="L41" s="11"/>
      <c r="M41" s="4"/>
      <c r="N41" s="68">
        <v>266</v>
      </c>
      <c r="O41" s="4"/>
      <c r="P41" s="5"/>
    </row>
    <row r="42" spans="2:16" ht="13.5" thickBot="1">
      <c r="B42" s="55"/>
      <c r="C42" s="51"/>
      <c r="D42" s="38"/>
      <c r="E42" s="36"/>
      <c r="F42" s="36"/>
      <c r="G42" s="36"/>
      <c r="H42" s="44"/>
      <c r="I42" s="36"/>
      <c r="J42" s="36"/>
      <c r="K42" s="38"/>
      <c r="L42" s="36"/>
      <c r="M42" s="36"/>
      <c r="N42" s="36"/>
      <c r="O42" s="36"/>
      <c r="P42" s="42"/>
    </row>
    <row r="43" spans="2:16" ht="12.75">
      <c r="B43" s="54"/>
      <c r="C43" s="52">
        <v>11</v>
      </c>
      <c r="D43" s="64" t="s">
        <v>63</v>
      </c>
      <c r="E43" s="46"/>
      <c r="F43" s="46"/>
      <c r="G43" s="46"/>
      <c r="H43" s="46"/>
      <c r="I43" s="46"/>
      <c r="J43" s="46"/>
      <c r="K43" s="47" t="s">
        <v>31</v>
      </c>
      <c r="L43" s="46"/>
      <c r="M43" s="46"/>
      <c r="N43" s="46"/>
      <c r="O43" s="46"/>
      <c r="P43" s="48"/>
    </row>
    <row r="44" spans="2:16" ht="12.75">
      <c r="B44" s="54"/>
      <c r="C44" s="13">
        <v>11.1</v>
      </c>
      <c r="D44" s="13" t="s">
        <v>64</v>
      </c>
      <c r="E44" s="4"/>
      <c r="F44" s="4" t="s">
        <v>65</v>
      </c>
      <c r="G44" s="4"/>
      <c r="H44" s="125" t="s">
        <v>119</v>
      </c>
      <c r="I44" s="127" t="s">
        <v>120</v>
      </c>
      <c r="J44" s="127"/>
      <c r="L44" s="125"/>
      <c r="M44" s="125"/>
      <c r="N44" s="125"/>
      <c r="O44" s="4"/>
      <c r="P44" s="15"/>
    </row>
    <row r="45" spans="2:16" ht="12.75">
      <c r="B45" s="54"/>
      <c r="C45" s="13">
        <v>11.2</v>
      </c>
      <c r="D45" s="13" t="s">
        <v>66</v>
      </c>
      <c r="E45" s="4"/>
      <c r="F45" s="4" t="s">
        <v>65</v>
      </c>
      <c r="G45" s="4"/>
      <c r="H45" s="126" t="s">
        <v>118</v>
      </c>
      <c r="I45" s="125"/>
      <c r="J45" s="125" t="s">
        <v>121</v>
      </c>
      <c r="K45" s="126" t="s">
        <v>122</v>
      </c>
      <c r="L45" s="126" t="s">
        <v>123</v>
      </c>
      <c r="O45" s="4"/>
      <c r="P45" s="15"/>
    </row>
    <row r="46" spans="2:16" ht="13.5" thickBot="1">
      <c r="B46" s="55"/>
      <c r="C46" s="49">
        <v>11.3</v>
      </c>
      <c r="D46" s="49" t="s">
        <v>67</v>
      </c>
      <c r="E46" s="36"/>
      <c r="F46" s="36" t="s">
        <v>65</v>
      </c>
      <c r="G46" s="36"/>
      <c r="H46" s="36"/>
      <c r="I46" s="36"/>
      <c r="J46" s="36"/>
      <c r="K46" s="36"/>
      <c r="L46" s="36"/>
      <c r="M46" s="36"/>
      <c r="N46" s="36"/>
      <c r="O46" s="36"/>
      <c r="P46" s="42"/>
    </row>
    <row r="47" spans="3:16" ht="12.75">
      <c r="C47" s="39"/>
      <c r="P47" s="40"/>
    </row>
    <row r="48" spans="3:16" ht="12.75">
      <c r="C48" s="72"/>
      <c r="D48" s="144"/>
      <c r="E48" s="145"/>
      <c r="F48" s="65"/>
      <c r="P48" s="40"/>
    </row>
    <row r="49" spans="3:16" ht="12.75">
      <c r="C49" s="13"/>
      <c r="D49" s="128"/>
      <c r="E49" s="129"/>
      <c r="F49" s="4"/>
      <c r="P49" s="40"/>
    </row>
    <row r="50" spans="3:16" ht="12.75">
      <c r="C50" s="13"/>
      <c r="D50" s="132"/>
      <c r="E50" s="132"/>
      <c r="F50" s="4"/>
      <c r="P50" s="40"/>
    </row>
    <row r="51" spans="3:16" ht="12.75">
      <c r="C51" s="13"/>
      <c r="D51" s="132"/>
      <c r="E51" s="132"/>
      <c r="F51" s="4"/>
      <c r="P51" s="40"/>
    </row>
    <row r="52" spans="3:16" ht="12.75">
      <c r="C52" s="13"/>
      <c r="D52" s="132"/>
      <c r="E52" s="132"/>
      <c r="F52" s="4"/>
      <c r="P52" s="40"/>
    </row>
    <row r="53" spans="3:16" ht="12.75">
      <c r="C53" s="13"/>
      <c r="D53" s="132"/>
      <c r="E53" s="132"/>
      <c r="F53" s="4"/>
      <c r="P53" s="40"/>
    </row>
    <row r="54" spans="3:16" ht="12.75">
      <c r="C54" s="39"/>
      <c r="P54" s="40"/>
    </row>
    <row r="55" spans="3:16" ht="12.75">
      <c r="C55" s="39"/>
      <c r="P55" s="40"/>
    </row>
    <row r="56" spans="3:16" ht="12.75">
      <c r="C56" s="39"/>
      <c r="P56" s="40"/>
    </row>
    <row r="57" spans="3:16" ht="12.75">
      <c r="C57" s="39"/>
      <c r="P57" s="40"/>
    </row>
    <row r="58" spans="3:16" ht="12.75">
      <c r="C58" s="39"/>
      <c r="P58" s="40"/>
    </row>
    <row r="59" spans="3:16" ht="12.75">
      <c r="C59" s="39"/>
      <c r="P59" s="40"/>
    </row>
    <row r="60" spans="3:16" ht="12.75">
      <c r="C60" s="39"/>
      <c r="P60" s="40"/>
    </row>
    <row r="61" spans="3:16" ht="12.75">
      <c r="C61" s="39"/>
      <c r="P61" s="40"/>
    </row>
    <row r="62" spans="3:16" ht="12.75">
      <c r="C62" s="39"/>
      <c r="P62" s="40"/>
    </row>
    <row r="63" spans="3:16" ht="12.75">
      <c r="C63" s="39"/>
      <c r="P63" s="40"/>
    </row>
    <row r="64" spans="3:16" ht="12.75">
      <c r="C64" s="39"/>
      <c r="P64" s="40"/>
    </row>
    <row r="65" spans="3:16" ht="12.75">
      <c r="C65" s="39"/>
      <c r="P65" s="40"/>
    </row>
    <row r="66" spans="3:16" ht="12.75">
      <c r="C66" s="39"/>
      <c r="P66" s="40"/>
    </row>
    <row r="67" spans="3:16" ht="12.75">
      <c r="C67" s="39"/>
      <c r="P67" s="40"/>
    </row>
    <row r="68" spans="3:16" ht="12.75">
      <c r="C68" s="39"/>
      <c r="P68" s="40"/>
    </row>
    <row r="69" spans="3:16" ht="12.75">
      <c r="C69" s="39"/>
      <c r="P69" s="40"/>
    </row>
    <row r="70" spans="3:16" ht="12.75">
      <c r="C70" s="39"/>
      <c r="P70" s="40"/>
    </row>
    <row r="71" spans="3:16" ht="12.75">
      <c r="C71" s="39"/>
      <c r="P71" s="40"/>
    </row>
    <row r="72" spans="3:16" ht="12.75">
      <c r="C72" s="39"/>
      <c r="P72" s="40"/>
    </row>
    <row r="73" spans="3:16" ht="12.75">
      <c r="C73" s="39"/>
      <c r="P73" s="40"/>
    </row>
    <row r="74" spans="3:16" ht="12.75">
      <c r="C74" s="39"/>
      <c r="P74" s="40"/>
    </row>
    <row r="75" spans="3:16" ht="12.75">
      <c r="C75" s="39"/>
      <c r="P75" s="40"/>
    </row>
    <row r="76" spans="3:16" ht="12.75">
      <c r="C76" s="39"/>
      <c r="P76" s="40"/>
    </row>
    <row r="77" spans="3:16" ht="12.75">
      <c r="C77" s="39"/>
      <c r="P77" s="40"/>
    </row>
    <row r="78" spans="3:16" ht="12.75">
      <c r="C78" s="39"/>
      <c r="P78" s="40"/>
    </row>
    <row r="79" spans="3:16" ht="12.75">
      <c r="C79" s="39"/>
      <c r="P79" s="40"/>
    </row>
    <row r="80" spans="3:16" ht="12.75">
      <c r="C80" s="39"/>
      <c r="P80" s="40"/>
    </row>
    <row r="81" ht="12.75">
      <c r="P81" s="40"/>
    </row>
    <row r="82" ht="12.75">
      <c r="P82" s="40"/>
    </row>
    <row r="83" ht="12.75">
      <c r="P83" s="40"/>
    </row>
    <row r="84" ht="12.75">
      <c r="P84" s="40"/>
    </row>
    <row r="85" ht="12.75">
      <c r="P85" s="40"/>
    </row>
    <row r="86" ht="12.75">
      <c r="P86" s="40"/>
    </row>
    <row r="87" ht="12.75">
      <c r="P87" s="40"/>
    </row>
    <row r="88" ht="12.75">
      <c r="P88" s="40"/>
    </row>
    <row r="89" ht="12.75">
      <c r="P89" s="40"/>
    </row>
    <row r="90" ht="12.75">
      <c r="P90" s="40"/>
    </row>
    <row r="91" ht="12.75">
      <c r="P91" s="40"/>
    </row>
    <row r="92" ht="12.75">
      <c r="P92" s="40"/>
    </row>
    <row r="93" ht="12.75">
      <c r="P93" s="40"/>
    </row>
    <row r="94" ht="12.75">
      <c r="P94" s="40"/>
    </row>
    <row r="95" ht="12.75">
      <c r="P95" s="40"/>
    </row>
    <row r="96" ht="12.75">
      <c r="P96" s="40"/>
    </row>
    <row r="97" ht="12.75">
      <c r="P97" s="40"/>
    </row>
    <row r="98" ht="12.75">
      <c r="P98" s="40"/>
    </row>
    <row r="99" ht="12.75">
      <c r="P99" s="40"/>
    </row>
    <row r="100" ht="12.75">
      <c r="P100" s="40"/>
    </row>
    <row r="101" ht="12.75">
      <c r="P101" s="40"/>
    </row>
    <row r="102" ht="12.75">
      <c r="P102" s="40"/>
    </row>
  </sheetData>
  <sheetProtection/>
  <mergeCells count="18">
    <mergeCell ref="D28:H28"/>
    <mergeCell ref="D29:H29"/>
    <mergeCell ref="D53:E53"/>
    <mergeCell ref="D48:E48"/>
    <mergeCell ref="D49:E49"/>
    <mergeCell ref="D50:E50"/>
    <mergeCell ref="D51:E51"/>
    <mergeCell ref="D52:E52"/>
    <mergeCell ref="I44:J44"/>
    <mergeCell ref="E4:H4"/>
    <mergeCell ref="D31:H31"/>
    <mergeCell ref="D33:H33"/>
    <mergeCell ref="E30:H30"/>
    <mergeCell ref="D32:H32"/>
    <mergeCell ref="D24:H24"/>
    <mergeCell ref="D25:H25"/>
    <mergeCell ref="D26:H26"/>
    <mergeCell ref="D27:H27"/>
  </mergeCells>
  <printOptions/>
  <pageMargins left="0.75" right="0.75" top="0.83" bottom="0.57" header="0.5" footer="0.5"/>
  <pageSetup horizontalDpi="600" verticalDpi="600" orientation="landscape" paperSize="9" scale="7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2"/>
  <sheetViews>
    <sheetView zoomScalePageLayoutView="0" workbookViewId="0" topLeftCell="A1">
      <selection activeCell="G41" sqref="G41"/>
    </sheetView>
  </sheetViews>
  <sheetFormatPr defaultColWidth="9.140625" defaultRowHeight="12.75"/>
  <cols>
    <col min="2" max="2" width="13.8515625" style="88" customWidth="1"/>
    <col min="3" max="3" width="26.28125" style="88" customWidth="1"/>
    <col min="4" max="4" width="10.140625" style="0" bestFit="1" customWidth="1"/>
    <col min="5" max="5" width="15.00390625" style="86" bestFit="1" customWidth="1"/>
    <col min="6" max="6" width="14.8515625" style="87" bestFit="1" customWidth="1"/>
    <col min="7" max="7" width="14.8515625" style="90" bestFit="1" customWidth="1"/>
    <col min="8" max="8" width="16.8515625" style="91" customWidth="1"/>
    <col min="9" max="9" width="3.28125" style="0" customWidth="1"/>
  </cols>
  <sheetData>
    <row r="1" spans="2:8" s="93" customFormat="1" ht="12.75">
      <c r="B1" s="94"/>
      <c r="C1" s="94"/>
      <c r="D1" s="95" t="s">
        <v>106</v>
      </c>
      <c r="E1" s="95"/>
      <c r="F1" s="93">
        <v>0.8584</v>
      </c>
      <c r="G1" s="93">
        <v>1.189</v>
      </c>
      <c r="H1" s="93">
        <v>1.7199</v>
      </c>
    </row>
    <row r="2" spans="2:8" s="93" customFormat="1" ht="12.75">
      <c r="B2" s="94"/>
      <c r="C2" s="94"/>
      <c r="D2" s="96" t="s">
        <v>107</v>
      </c>
      <c r="E2" s="96"/>
      <c r="F2" s="93">
        <f>1/F1</f>
        <v>1.1649580615097856</v>
      </c>
      <c r="G2" s="93">
        <f>1/G1</f>
        <v>0.8410428931875525</v>
      </c>
      <c r="H2" s="93">
        <f>1/H1</f>
        <v>0.5814291528577243</v>
      </c>
    </row>
    <row r="5" spans="4:8" ht="12.75">
      <c r="D5" t="s">
        <v>93</v>
      </c>
      <c r="E5" s="86" t="s">
        <v>94</v>
      </c>
      <c r="F5" s="87" t="s">
        <v>95</v>
      </c>
      <c r="G5" s="90" t="s">
        <v>96</v>
      </c>
      <c r="H5" s="92" t="s">
        <v>102</v>
      </c>
    </row>
    <row r="6" spans="1:12" ht="12.75">
      <c r="A6">
        <v>1</v>
      </c>
      <c r="B6" s="88" t="s">
        <v>92</v>
      </c>
      <c r="C6" s="88" t="s">
        <v>97</v>
      </c>
      <c r="D6" s="85">
        <v>39062</v>
      </c>
      <c r="E6" s="119">
        <v>10164.62</v>
      </c>
      <c r="F6" s="119">
        <v>11650</v>
      </c>
      <c r="G6" s="119">
        <v>8411</v>
      </c>
      <c r="H6" s="119">
        <f>E6/$H$1</f>
        <v>5910.006395720682</v>
      </c>
      <c r="I6" s="119"/>
      <c r="J6" s="119"/>
      <c r="K6" s="119"/>
      <c r="L6" s="119"/>
    </row>
    <row r="7" spans="2:12" ht="12.75">
      <c r="B7" s="88" t="s">
        <v>92</v>
      </c>
      <c r="C7" s="88" t="s">
        <v>98</v>
      </c>
      <c r="D7" s="85">
        <v>39062</v>
      </c>
      <c r="E7" s="119"/>
      <c r="F7" s="119">
        <f aca="true" t="shared" si="0" ref="F7:F22">E7/$F$1</f>
        <v>0</v>
      </c>
      <c r="G7" s="119">
        <f aca="true" t="shared" si="1" ref="G7:G25">E7/$G$1</f>
        <v>0</v>
      </c>
      <c r="H7" s="119">
        <f aca="true" t="shared" si="2" ref="H7:H25">E7/$H$1</f>
        <v>0</v>
      </c>
      <c r="I7" s="119"/>
      <c r="J7" s="119"/>
      <c r="K7" s="119"/>
      <c r="L7" s="119"/>
    </row>
    <row r="8" spans="3:12" ht="12.75">
      <c r="C8" s="89" t="s">
        <v>115</v>
      </c>
      <c r="D8" s="85"/>
      <c r="E8" s="119"/>
      <c r="F8" s="119"/>
      <c r="G8" s="119"/>
      <c r="H8" s="119"/>
      <c r="I8" s="119"/>
      <c r="J8" s="119"/>
      <c r="K8" s="119"/>
      <c r="L8" s="119"/>
    </row>
    <row r="9" spans="1:12" ht="38.25">
      <c r="A9">
        <v>2</v>
      </c>
      <c r="B9" s="89" t="s">
        <v>92</v>
      </c>
      <c r="C9" s="89" t="s">
        <v>99</v>
      </c>
      <c r="D9" s="85">
        <v>39357</v>
      </c>
      <c r="E9" s="119">
        <v>5443</v>
      </c>
      <c r="F9" s="119">
        <f t="shared" si="0"/>
        <v>6340.866728797763</v>
      </c>
      <c r="G9" s="119">
        <f t="shared" si="1"/>
        <v>4577.796467619848</v>
      </c>
      <c r="H9" s="119">
        <f t="shared" si="2"/>
        <v>3164.7188790045934</v>
      </c>
      <c r="I9" s="119"/>
      <c r="J9" s="119"/>
      <c r="K9" s="119"/>
      <c r="L9" s="119"/>
    </row>
    <row r="10" spans="2:12" ht="38.25">
      <c r="B10" s="89" t="s">
        <v>92</v>
      </c>
      <c r="C10" s="89" t="s">
        <v>99</v>
      </c>
      <c r="D10" s="85">
        <v>39430</v>
      </c>
      <c r="E10" s="119">
        <v>2722</v>
      </c>
      <c r="F10" s="119">
        <f t="shared" si="0"/>
        <v>3171.0158434296363</v>
      </c>
      <c r="G10" s="119">
        <f t="shared" si="1"/>
        <v>2289.3187552565178</v>
      </c>
      <c r="H10" s="119">
        <f t="shared" si="2"/>
        <v>1582.6501540787256</v>
      </c>
      <c r="I10" s="119"/>
      <c r="J10" s="119"/>
      <c r="K10" s="119"/>
      <c r="L10" s="119"/>
    </row>
    <row r="11" spans="1:12" ht="25.5">
      <c r="A11">
        <v>3</v>
      </c>
      <c r="B11" s="89" t="s">
        <v>100</v>
      </c>
      <c r="C11" s="89" t="s">
        <v>101</v>
      </c>
      <c r="D11" s="85">
        <v>39204</v>
      </c>
      <c r="E11" s="119">
        <v>27300</v>
      </c>
      <c r="F11" s="119">
        <f t="shared" si="0"/>
        <v>31803.355079217145</v>
      </c>
      <c r="G11" s="119">
        <v>23226</v>
      </c>
      <c r="H11" s="119">
        <f t="shared" si="2"/>
        <v>15873.015873015873</v>
      </c>
      <c r="I11" s="119"/>
      <c r="J11" s="119"/>
      <c r="K11" s="119"/>
      <c r="L11" s="119"/>
    </row>
    <row r="12" spans="2:12" ht="25.5">
      <c r="B12" s="89" t="s">
        <v>100</v>
      </c>
      <c r="C12" s="89" t="s">
        <v>101</v>
      </c>
      <c r="D12" s="85">
        <v>39307</v>
      </c>
      <c r="E12" s="119">
        <v>-6168</v>
      </c>
      <c r="F12" s="119">
        <f t="shared" si="0"/>
        <v>-7185.461323392357</v>
      </c>
      <c r="G12" s="119">
        <v>-5247</v>
      </c>
      <c r="H12" s="119">
        <f t="shared" si="2"/>
        <v>-3586.2550148264436</v>
      </c>
      <c r="I12" s="119"/>
      <c r="J12" s="119"/>
      <c r="K12" s="119"/>
      <c r="L12" s="119"/>
    </row>
    <row r="13" spans="1:12" ht="25.5">
      <c r="A13">
        <v>4</v>
      </c>
      <c r="B13" s="89" t="s">
        <v>103</v>
      </c>
      <c r="C13" s="89" t="s">
        <v>104</v>
      </c>
      <c r="D13" s="85">
        <v>39032</v>
      </c>
      <c r="E13" s="119">
        <v>8736</v>
      </c>
      <c r="F13" s="119">
        <f t="shared" si="0"/>
        <v>10177.073625349487</v>
      </c>
      <c r="G13" s="119">
        <v>7315</v>
      </c>
      <c r="H13" s="119">
        <f t="shared" si="2"/>
        <v>5079.3650793650795</v>
      </c>
      <c r="I13" s="119"/>
      <c r="J13" s="119"/>
      <c r="K13" s="119"/>
      <c r="L13" s="119"/>
    </row>
    <row r="14" spans="2:12" ht="25.5">
      <c r="B14" s="89" t="s">
        <v>103</v>
      </c>
      <c r="C14" s="89" t="s">
        <v>104</v>
      </c>
      <c r="D14" s="85">
        <v>39253</v>
      </c>
      <c r="E14" s="119">
        <v>10350</v>
      </c>
      <c r="F14" s="119">
        <f t="shared" si="0"/>
        <v>12057.31593662628</v>
      </c>
      <c r="G14" s="119">
        <v>8685</v>
      </c>
      <c r="H14" s="119">
        <f t="shared" si="2"/>
        <v>6017.791732077447</v>
      </c>
      <c r="I14" s="119"/>
      <c r="J14" s="119"/>
      <c r="K14" s="119"/>
      <c r="L14" s="119"/>
    </row>
    <row r="15" spans="1:12" ht="38.25">
      <c r="A15">
        <v>5</v>
      </c>
      <c r="B15" s="89" t="s">
        <v>92</v>
      </c>
      <c r="C15" s="89" t="s">
        <v>105</v>
      </c>
      <c r="D15" s="85">
        <v>39156</v>
      </c>
      <c r="E15" s="119">
        <v>39258</v>
      </c>
      <c r="F15" s="119">
        <f t="shared" si="0"/>
        <v>45733.923578751164</v>
      </c>
      <c r="G15" s="119">
        <v>34095.8</v>
      </c>
      <c r="H15" s="119">
        <f t="shared" si="2"/>
        <v>22825.74568288854</v>
      </c>
      <c r="I15" s="120" t="s">
        <v>114</v>
      </c>
      <c r="J15" s="119"/>
      <c r="K15" s="119"/>
      <c r="L15" s="119"/>
    </row>
    <row r="16" spans="2:12" ht="12.75">
      <c r="B16" s="89" t="s">
        <v>92</v>
      </c>
      <c r="D16" s="85">
        <v>39384</v>
      </c>
      <c r="E16" s="119">
        <v>20532.64</v>
      </c>
      <c r="F16" s="119">
        <f t="shared" si="0"/>
        <v>23919.664492078282</v>
      </c>
      <c r="G16" s="119">
        <v>17000.04</v>
      </c>
      <c r="H16" s="119">
        <f t="shared" si="2"/>
        <v>11938.275481132623</v>
      </c>
      <c r="I16" s="120" t="s">
        <v>114</v>
      </c>
      <c r="J16" s="119"/>
      <c r="K16" s="119"/>
      <c r="L16" s="119"/>
    </row>
    <row r="17" spans="1:12" ht="25.5">
      <c r="A17">
        <v>6</v>
      </c>
      <c r="B17" s="89" t="s">
        <v>103</v>
      </c>
      <c r="C17" s="88" t="s">
        <v>110</v>
      </c>
      <c r="D17" s="85">
        <v>39283</v>
      </c>
      <c r="E17" s="119">
        <v>42830</v>
      </c>
      <c r="F17" s="119">
        <f t="shared" si="0"/>
        <v>49895.15377446412</v>
      </c>
      <c r="G17" s="119">
        <f t="shared" si="1"/>
        <v>36021.86711522288</v>
      </c>
      <c r="H17" s="119">
        <f t="shared" si="2"/>
        <v>24902.61061689633</v>
      </c>
      <c r="I17" s="119"/>
      <c r="J17" s="119"/>
      <c r="K17" s="119"/>
      <c r="L17" s="119"/>
    </row>
    <row r="18" spans="2:12" ht="25.5">
      <c r="B18" s="89" t="s">
        <v>103</v>
      </c>
      <c r="C18" s="88" t="s">
        <v>110</v>
      </c>
      <c r="D18" s="85">
        <v>39398</v>
      </c>
      <c r="E18" s="119">
        <v>43165</v>
      </c>
      <c r="F18" s="119">
        <f t="shared" si="0"/>
        <v>50285.414725069895</v>
      </c>
      <c r="G18" s="119">
        <v>36305</v>
      </c>
      <c r="H18" s="119">
        <f t="shared" si="2"/>
        <v>25097.38938310367</v>
      </c>
      <c r="I18" s="119"/>
      <c r="J18" s="119"/>
      <c r="K18" s="119"/>
      <c r="L18" s="119"/>
    </row>
    <row r="19" spans="1:12" ht="25.5">
      <c r="A19">
        <v>7</v>
      </c>
      <c r="B19" s="89" t="s">
        <v>111</v>
      </c>
      <c r="D19" s="85"/>
      <c r="E19" s="119"/>
      <c r="F19" s="119">
        <f t="shared" si="0"/>
        <v>0</v>
      </c>
      <c r="G19" s="119">
        <f t="shared" si="1"/>
        <v>0</v>
      </c>
      <c r="H19" s="119">
        <f t="shared" si="2"/>
        <v>0</v>
      </c>
      <c r="I19" s="119"/>
      <c r="J19" s="119"/>
      <c r="K19" s="119"/>
      <c r="L19" s="119"/>
    </row>
    <row r="20" spans="1:12" ht="12.75">
      <c r="A20">
        <v>8</v>
      </c>
      <c r="B20" s="89" t="s">
        <v>112</v>
      </c>
      <c r="D20" s="85">
        <v>39076</v>
      </c>
      <c r="E20" s="119">
        <v>7134</v>
      </c>
      <c r="F20" s="119">
        <f t="shared" si="0"/>
        <v>8310.81081081081</v>
      </c>
      <c r="G20" s="119">
        <f t="shared" si="1"/>
        <v>6000</v>
      </c>
      <c r="H20" s="119">
        <f t="shared" si="2"/>
        <v>4147.915576487005</v>
      </c>
      <c r="I20" s="119"/>
      <c r="J20" s="119"/>
      <c r="K20" s="119"/>
      <c r="L20" s="119"/>
    </row>
    <row r="21" spans="2:12" ht="12.75">
      <c r="B21" s="89" t="s">
        <v>112</v>
      </c>
      <c r="D21" s="85">
        <v>39330</v>
      </c>
      <c r="E21" s="119">
        <v>343.15</v>
      </c>
      <c r="F21" s="119">
        <f t="shared" si="0"/>
        <v>399.75535880708287</v>
      </c>
      <c r="G21" s="119">
        <f t="shared" si="1"/>
        <v>288.6038687973086</v>
      </c>
      <c r="H21" s="119">
        <f t="shared" si="2"/>
        <v>199.51741380312808</v>
      </c>
      <c r="I21" s="119"/>
      <c r="J21" s="119"/>
      <c r="K21" s="119"/>
      <c r="L21" s="119"/>
    </row>
    <row r="22" spans="2:12" ht="12.75">
      <c r="B22" s="89" t="s">
        <v>113</v>
      </c>
      <c r="D22" s="85">
        <v>39384</v>
      </c>
      <c r="E22" s="119">
        <v>850</v>
      </c>
      <c r="F22" s="119">
        <f t="shared" si="0"/>
        <v>990.2143522833178</v>
      </c>
      <c r="G22" s="119">
        <f t="shared" si="1"/>
        <v>714.8864592094196</v>
      </c>
      <c r="H22" s="119">
        <f t="shared" si="2"/>
        <v>494.2147799290656</v>
      </c>
      <c r="I22" s="119"/>
      <c r="J22" s="119"/>
      <c r="K22" s="119"/>
      <c r="L22" s="119"/>
    </row>
    <row r="23" spans="1:12" ht="12.75">
      <c r="A23">
        <v>9</v>
      </c>
      <c r="B23" s="89" t="s">
        <v>116</v>
      </c>
      <c r="D23" s="85"/>
      <c r="E23" s="119">
        <v>25820.24</v>
      </c>
      <c r="F23" s="119">
        <v>30015</v>
      </c>
      <c r="G23" s="119">
        <v>21670</v>
      </c>
      <c r="H23" s="119">
        <f t="shared" si="2"/>
        <v>15012.640269783127</v>
      </c>
      <c r="I23" s="119"/>
      <c r="J23" s="119"/>
      <c r="K23" s="119"/>
      <c r="L23" s="119"/>
    </row>
    <row r="24" spans="1:12" ht="12.75">
      <c r="A24">
        <v>10</v>
      </c>
      <c r="B24" s="89" t="s">
        <v>116</v>
      </c>
      <c r="D24" s="85">
        <v>39111</v>
      </c>
      <c r="E24" s="119">
        <v>27054</v>
      </c>
      <c r="F24" s="119">
        <v>31064</v>
      </c>
      <c r="G24" s="119">
        <v>22427</v>
      </c>
      <c r="H24" s="119">
        <f t="shared" si="2"/>
        <v>15729.984301412873</v>
      </c>
      <c r="I24" s="119"/>
      <c r="J24" s="119"/>
      <c r="K24" s="119"/>
      <c r="L24" s="119"/>
    </row>
    <row r="25" spans="2:12" ht="12.75">
      <c r="B25" s="89" t="s">
        <v>116</v>
      </c>
      <c r="D25" s="85">
        <v>39112</v>
      </c>
      <c r="E25" s="119">
        <v>73</v>
      </c>
      <c r="F25" s="119">
        <v>84</v>
      </c>
      <c r="G25" s="119">
        <f t="shared" si="1"/>
        <v>61.396131202691336</v>
      </c>
      <c r="H25" s="119">
        <f t="shared" si="2"/>
        <v>42.44432815861387</v>
      </c>
      <c r="I25" s="119"/>
      <c r="J25" s="119"/>
      <c r="K25" s="119"/>
      <c r="L25" s="119"/>
    </row>
    <row r="26" spans="5:12" ht="12.75">
      <c r="E26" s="119"/>
      <c r="F26" s="119"/>
      <c r="G26" s="119"/>
      <c r="H26" s="119"/>
      <c r="I26" s="119"/>
      <c r="J26" s="119"/>
      <c r="K26" s="119"/>
      <c r="L26" s="119"/>
    </row>
    <row r="27" spans="5:12" ht="12.75">
      <c r="E27" s="119"/>
      <c r="F27" s="119"/>
      <c r="G27" s="119"/>
      <c r="H27" s="119"/>
      <c r="I27" s="119"/>
      <c r="J27" s="119"/>
      <c r="K27" s="119"/>
      <c r="L27" s="119"/>
    </row>
    <row r="28" spans="5:12" ht="12.75">
      <c r="E28" s="119">
        <f>SUM(E6:E27)</f>
        <v>265607.65</v>
      </c>
      <c r="F28" s="119">
        <f>SUM(F6:F27)</f>
        <v>308712.1029822926</v>
      </c>
      <c r="G28" s="119">
        <f>SUM(G6:G27)</f>
        <v>223841.70879730867</v>
      </c>
      <c r="H28" s="119">
        <f>SUM(H6:H27)</f>
        <v>154432.03093203096</v>
      </c>
      <c r="I28" s="119"/>
      <c r="J28" s="119"/>
      <c r="K28" s="119"/>
      <c r="L28" s="119"/>
    </row>
    <row r="29" spans="5:12" ht="12.75">
      <c r="E29" s="119"/>
      <c r="F29" s="119"/>
      <c r="G29" s="119"/>
      <c r="H29" s="119"/>
      <c r="I29" s="119"/>
      <c r="J29" s="119"/>
      <c r="K29" s="119"/>
      <c r="L29" s="119"/>
    </row>
    <row r="30" spans="2:12" s="93" customFormat="1" ht="12.75">
      <c r="B30" s="94"/>
      <c r="C30" s="94"/>
      <c r="D30" s="95" t="s">
        <v>108</v>
      </c>
      <c r="E30" s="122">
        <f>E28/G28</f>
        <v>1.1865869476564392</v>
      </c>
      <c r="F30" s="122">
        <f>F28/G28</f>
        <v>1.3791536199441503</v>
      </c>
      <c r="G30" s="122"/>
      <c r="H30" s="122">
        <f>H28/G28</f>
        <v>0.6899162437679164</v>
      </c>
      <c r="I30" s="119"/>
      <c r="J30" s="119"/>
      <c r="K30" s="119"/>
      <c r="L30" s="119"/>
    </row>
    <row r="31" spans="2:12" s="93" customFormat="1" ht="12.75">
      <c r="B31" s="94"/>
      <c r="C31" s="94"/>
      <c r="D31" s="96" t="s">
        <v>109</v>
      </c>
      <c r="E31" s="122">
        <f>G28/E28</f>
        <v>0.8427532444841429</v>
      </c>
      <c r="F31" s="122">
        <f>G28/F28</f>
        <v>0.7250823878782232</v>
      </c>
      <c r="G31" s="122"/>
      <c r="H31" s="122">
        <f>G28/H28</f>
        <v>1.4494513051882771</v>
      </c>
      <c r="I31" s="119"/>
      <c r="J31" s="119"/>
      <c r="K31" s="119"/>
      <c r="L31" s="119"/>
    </row>
    <row r="32" spans="5:12" ht="12.75">
      <c r="E32" s="121"/>
      <c r="F32" s="121"/>
      <c r="G32" s="121"/>
      <c r="H32" s="121"/>
      <c r="I32" s="119"/>
      <c r="J32" s="119"/>
      <c r="K32" s="119"/>
      <c r="L32" s="119"/>
    </row>
    <row r="33" spans="5:12" ht="12.75">
      <c r="E33" s="121"/>
      <c r="F33" s="121">
        <f>E28/F28</f>
        <v>0.8603732974318633</v>
      </c>
      <c r="G33" s="121"/>
      <c r="H33" s="121"/>
      <c r="I33" s="119"/>
      <c r="J33" s="119"/>
      <c r="K33" s="119"/>
      <c r="L33" s="119"/>
    </row>
    <row r="34" spans="5:12" ht="12.75">
      <c r="E34" s="119"/>
      <c r="F34" s="119"/>
      <c r="G34" s="119"/>
      <c r="H34" s="119"/>
      <c r="I34" s="119"/>
      <c r="J34" s="119"/>
      <c r="K34" s="119"/>
      <c r="L34" s="119"/>
    </row>
    <row r="35" spans="2:12" ht="12.75">
      <c r="B35" s="89" t="s">
        <v>92</v>
      </c>
      <c r="E35" s="119">
        <f aca="true" t="shared" si="3" ref="E35:H41">SUMIF($B$6:$B$27,$B35,E$6:E$27)</f>
        <v>78120.26000000001</v>
      </c>
      <c r="F35" s="119">
        <f t="shared" si="3"/>
        <v>90815.47064305685</v>
      </c>
      <c r="G35" s="119">
        <f t="shared" si="3"/>
        <v>66373.95522287636</v>
      </c>
      <c r="H35" s="119">
        <f t="shared" si="3"/>
        <v>45421.396592825164</v>
      </c>
      <c r="I35" s="119"/>
      <c r="J35" s="119"/>
      <c r="K35" s="119"/>
      <c r="L35" s="119"/>
    </row>
    <row r="36" spans="2:12" ht="25.5">
      <c r="B36" s="89" t="s">
        <v>100</v>
      </c>
      <c r="E36" s="119">
        <f t="shared" si="3"/>
        <v>21132</v>
      </c>
      <c r="F36" s="119">
        <f t="shared" si="3"/>
        <v>24617.893755824785</v>
      </c>
      <c r="G36" s="119">
        <f t="shared" si="3"/>
        <v>17979</v>
      </c>
      <c r="H36" s="119">
        <f t="shared" si="3"/>
        <v>12286.76085818943</v>
      </c>
      <c r="I36" s="119"/>
      <c r="J36" s="119"/>
      <c r="K36" s="119"/>
      <c r="L36" s="119"/>
    </row>
    <row r="37" spans="2:12" ht="25.5">
      <c r="B37" s="89" t="s">
        <v>103</v>
      </c>
      <c r="E37" s="119">
        <f t="shared" si="3"/>
        <v>105081</v>
      </c>
      <c r="F37" s="119">
        <f t="shared" si="3"/>
        <v>122414.95806150977</v>
      </c>
      <c r="G37" s="119">
        <f t="shared" si="3"/>
        <v>88326.86711522288</v>
      </c>
      <c r="H37" s="119">
        <f t="shared" si="3"/>
        <v>61097.156811442524</v>
      </c>
      <c r="I37" s="119"/>
      <c r="J37" s="119"/>
      <c r="K37" s="119"/>
      <c r="L37" s="119"/>
    </row>
    <row r="38" spans="2:12" ht="25.5">
      <c r="B38" s="89" t="s">
        <v>111</v>
      </c>
      <c r="E38" s="119">
        <f t="shared" si="3"/>
        <v>0</v>
      </c>
      <c r="F38" s="119">
        <f t="shared" si="3"/>
        <v>0</v>
      </c>
      <c r="G38" s="119">
        <f t="shared" si="3"/>
        <v>0</v>
      </c>
      <c r="H38" s="119">
        <f t="shared" si="3"/>
        <v>0</v>
      </c>
      <c r="I38" s="119"/>
      <c r="J38" s="119"/>
      <c r="K38" s="119"/>
      <c r="L38" s="119"/>
    </row>
    <row r="39" spans="2:12" ht="12.75">
      <c r="B39" s="89" t="s">
        <v>112</v>
      </c>
      <c r="E39" s="119">
        <f t="shared" si="3"/>
        <v>7477.15</v>
      </c>
      <c r="F39" s="119">
        <f t="shared" si="3"/>
        <v>8710.566169617892</v>
      </c>
      <c r="G39" s="119">
        <f t="shared" si="3"/>
        <v>6288.603868797309</v>
      </c>
      <c r="H39" s="119">
        <f t="shared" si="3"/>
        <v>4347.432990290133</v>
      </c>
      <c r="I39" s="119"/>
      <c r="J39" s="119"/>
      <c r="K39" s="119"/>
      <c r="L39" s="119"/>
    </row>
    <row r="40" spans="2:12" ht="12.75">
      <c r="B40" s="89" t="s">
        <v>113</v>
      </c>
      <c r="E40" s="119">
        <f t="shared" si="3"/>
        <v>850</v>
      </c>
      <c r="F40" s="119">
        <f t="shared" si="3"/>
        <v>990.2143522833178</v>
      </c>
      <c r="G40" s="119">
        <f t="shared" si="3"/>
        <v>714.8864592094196</v>
      </c>
      <c r="H40" s="119">
        <f t="shared" si="3"/>
        <v>494.2147799290656</v>
      </c>
      <c r="I40" s="119"/>
      <c r="J40" s="119"/>
      <c r="K40" s="119"/>
      <c r="L40" s="119"/>
    </row>
    <row r="41" spans="2:12" ht="12.75">
      <c r="B41" s="88" t="s">
        <v>116</v>
      </c>
      <c r="E41" s="119">
        <f t="shared" si="3"/>
        <v>52947.240000000005</v>
      </c>
      <c r="F41" s="119">
        <f t="shared" si="3"/>
        <v>61163</v>
      </c>
      <c r="G41" s="119">
        <f t="shared" si="3"/>
        <v>44158.396131202695</v>
      </c>
      <c r="H41" s="119">
        <f t="shared" si="3"/>
        <v>30785.068899354614</v>
      </c>
      <c r="I41" s="119"/>
      <c r="J41" s="119"/>
      <c r="K41" s="119"/>
      <c r="L41" s="119"/>
    </row>
    <row r="42" spans="5:12" ht="12.75">
      <c r="E42" s="119"/>
      <c r="F42" s="119"/>
      <c r="G42" s="119"/>
      <c r="H42" s="119"/>
      <c r="I42" s="119"/>
      <c r="J42" s="119"/>
      <c r="K42" s="119"/>
      <c r="L42" s="119"/>
    </row>
    <row r="43" spans="5:12" ht="12.75">
      <c r="E43" s="119"/>
      <c r="F43" s="119"/>
      <c r="G43" s="119"/>
      <c r="H43" s="119"/>
      <c r="I43" s="119"/>
      <c r="J43" s="119"/>
      <c r="K43" s="119"/>
      <c r="L43" s="119"/>
    </row>
    <row r="44" spans="5:12" ht="12.75">
      <c r="E44" s="119"/>
      <c r="F44" s="119"/>
      <c r="G44" s="119">
        <f>SUM(G35:G41)</f>
        <v>223841.70879730867</v>
      </c>
      <c r="H44" s="119"/>
      <c r="I44" s="119"/>
      <c r="J44" s="119"/>
      <c r="K44" s="119"/>
      <c r="L44" s="119"/>
    </row>
    <row r="45" spans="5:12" ht="12.75">
      <c r="E45" s="119"/>
      <c r="F45" s="119"/>
      <c r="G45" s="119"/>
      <c r="H45" s="119"/>
      <c r="I45" s="119"/>
      <c r="J45" s="119"/>
      <c r="K45" s="119"/>
      <c r="L45" s="119"/>
    </row>
    <row r="46" spans="5:12" ht="12.75">
      <c r="E46" s="119"/>
      <c r="F46" s="119"/>
      <c r="G46" s="119">
        <f>G45-G44</f>
        <v>-223841.70879730867</v>
      </c>
      <c r="H46" s="119"/>
      <c r="I46" s="119"/>
      <c r="J46" s="119"/>
      <c r="K46" s="119"/>
      <c r="L46" s="119"/>
    </row>
    <row r="47" spans="5:12" ht="12.75">
      <c r="E47" s="119"/>
      <c r="F47" s="119"/>
      <c r="G47" s="119"/>
      <c r="H47" s="119"/>
      <c r="I47" s="119"/>
      <c r="J47" s="119"/>
      <c r="K47" s="119"/>
      <c r="L47" s="119"/>
    </row>
    <row r="48" spans="5:12" ht="12.75">
      <c r="E48" s="119"/>
      <c r="F48" s="119"/>
      <c r="G48" s="119"/>
      <c r="H48" s="119"/>
      <c r="I48" s="119"/>
      <c r="J48" s="119"/>
      <c r="K48" s="119"/>
      <c r="L48" s="119"/>
    </row>
    <row r="49" spans="5:12" ht="12.75">
      <c r="E49" s="119"/>
      <c r="F49" s="119"/>
      <c r="G49" s="119"/>
      <c r="H49" s="119"/>
      <c r="I49" s="119"/>
      <c r="J49" s="119"/>
      <c r="K49" s="119"/>
      <c r="L49" s="119"/>
    </row>
    <row r="50" spans="5:12" ht="12.75">
      <c r="E50" s="119"/>
      <c r="F50" s="119"/>
      <c r="G50" s="119"/>
      <c r="H50" s="119"/>
      <c r="I50" s="119"/>
      <c r="J50" s="119"/>
      <c r="K50" s="119"/>
      <c r="L50" s="119"/>
    </row>
    <row r="51" spans="5:12" ht="12.75">
      <c r="E51" s="119"/>
      <c r="F51" s="119"/>
      <c r="G51" s="119"/>
      <c r="H51" s="119"/>
      <c r="I51" s="119"/>
      <c r="J51" s="119"/>
      <c r="K51" s="119"/>
      <c r="L51" s="119"/>
    </row>
    <row r="52" spans="5:12" ht="12.75">
      <c r="E52" s="119"/>
      <c r="F52" s="119"/>
      <c r="G52" s="119"/>
      <c r="H52" s="119"/>
      <c r="I52" s="119"/>
      <c r="J52" s="119"/>
      <c r="K52" s="119"/>
      <c r="L52" s="119"/>
    </row>
    <row r="53" spans="5:12" ht="12.75">
      <c r="E53" s="119"/>
      <c r="F53" s="119"/>
      <c r="G53" s="119"/>
      <c r="H53" s="119"/>
      <c r="I53" s="119"/>
      <c r="J53" s="119"/>
      <c r="K53" s="119"/>
      <c r="L53" s="119"/>
    </row>
    <row r="54" spans="5:12" ht="12.75">
      <c r="E54" s="119"/>
      <c r="F54" s="119"/>
      <c r="G54" s="119"/>
      <c r="H54" s="119"/>
      <c r="I54" s="119"/>
      <c r="J54" s="119"/>
      <c r="K54" s="119"/>
      <c r="L54" s="119"/>
    </row>
    <row r="55" spans="5:12" ht="12.75">
      <c r="E55" s="119"/>
      <c r="F55" s="119"/>
      <c r="G55" s="119"/>
      <c r="H55" s="119"/>
      <c r="I55" s="119"/>
      <c r="J55" s="119"/>
      <c r="K55" s="119"/>
      <c r="L55" s="119"/>
    </row>
    <row r="56" spans="5:12" ht="12.75">
      <c r="E56" s="119"/>
      <c r="F56" s="119"/>
      <c r="G56" s="119"/>
      <c r="H56" s="119"/>
      <c r="I56" s="119"/>
      <c r="J56" s="119"/>
      <c r="K56" s="119"/>
      <c r="L56" s="119"/>
    </row>
    <row r="57" spans="5:12" ht="12.75">
      <c r="E57" s="119"/>
      <c r="F57" s="119"/>
      <c r="G57" s="119"/>
      <c r="H57" s="119"/>
      <c r="I57" s="119"/>
      <c r="J57" s="119"/>
      <c r="K57" s="119"/>
      <c r="L57" s="119"/>
    </row>
    <row r="58" spans="5:12" ht="12.75">
      <c r="E58" s="119"/>
      <c r="F58" s="119"/>
      <c r="G58" s="119"/>
      <c r="H58" s="119"/>
      <c r="I58" s="119"/>
      <c r="J58" s="119"/>
      <c r="K58" s="119"/>
      <c r="L58" s="119"/>
    </row>
    <row r="59" spans="5:12" ht="12.75">
      <c r="E59" s="119"/>
      <c r="F59" s="119"/>
      <c r="G59" s="119"/>
      <c r="H59" s="119"/>
      <c r="I59" s="119"/>
      <c r="J59" s="119"/>
      <c r="K59" s="119"/>
      <c r="L59" s="119"/>
    </row>
    <row r="60" spans="5:12" ht="12.75">
      <c r="E60" s="119"/>
      <c r="F60" s="119"/>
      <c r="G60" s="119"/>
      <c r="H60" s="119"/>
      <c r="I60" s="119"/>
      <c r="J60" s="119"/>
      <c r="K60" s="119"/>
      <c r="L60" s="119"/>
    </row>
    <row r="61" spans="5:12" ht="12.75">
      <c r="E61" s="119"/>
      <c r="F61" s="119"/>
      <c r="G61" s="119"/>
      <c r="H61" s="119"/>
      <c r="I61" s="119"/>
      <c r="J61" s="119"/>
      <c r="K61" s="119"/>
      <c r="L61" s="119"/>
    </row>
    <row r="62" spans="5:12" ht="12.75">
      <c r="E62" s="119"/>
      <c r="F62" s="119"/>
      <c r="G62" s="119"/>
      <c r="H62" s="119"/>
      <c r="I62" s="119"/>
      <c r="J62" s="119"/>
      <c r="K62" s="119"/>
      <c r="L62" s="11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Transparency 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Stefanie Lehmann</dc:creator>
  <cp:keywords/>
  <dc:description/>
  <cp:lastModifiedBy>Rena1</cp:lastModifiedBy>
  <cp:lastPrinted>2008-06-28T12:25:09Z</cp:lastPrinted>
  <dcterms:created xsi:type="dcterms:W3CDTF">2001-10-30T09:15:07Z</dcterms:created>
  <dcterms:modified xsi:type="dcterms:W3CDTF">2010-01-21T11:47:03Z</dcterms:modified>
  <cp:category/>
  <cp:version/>
  <cp:contentType/>
  <cp:contentStatus/>
</cp:coreProperties>
</file>